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740" windowWidth="21630" windowHeight="4800"/>
  </bookViews>
  <sheets>
    <sheet name="PORTADA" sheetId="2" r:id="rId1"/>
    <sheet name="2013" sheetId="8" r:id="rId2"/>
    <sheet name="2014" sheetId="9" r:id="rId3"/>
    <sheet name="2015" sheetId="10" r:id="rId4"/>
  </sheets>
  <definedNames>
    <definedName name="_xlnm._FilterDatabase" localSheetId="1" hidden="1">'2013'!$A$9:$AI$38</definedName>
    <definedName name="_xlnm._FilterDatabase" localSheetId="2" hidden="1">'2014'!$A$9:$AI$38</definedName>
    <definedName name="_xlnm._FilterDatabase" localSheetId="3" hidden="1">'2015'!$A$9:$AI$11</definedName>
  </definedNames>
  <calcPr calcId="145621"/>
</workbook>
</file>

<file path=xl/calcChain.xml><?xml version="1.0" encoding="utf-8"?>
<calcChain xmlns="http://schemas.openxmlformats.org/spreadsheetml/2006/main">
  <c r="P12" i="10" l="1"/>
  <c r="O12" i="10"/>
  <c r="N12" i="10"/>
  <c r="K12" i="10"/>
  <c r="J12" i="10"/>
  <c r="V11" i="10"/>
  <c r="W11" i="10" s="1"/>
  <c r="T11" i="10"/>
  <c r="R11" i="10"/>
  <c r="S11" i="10" s="1"/>
  <c r="Q11" i="10"/>
  <c r="V10" i="10"/>
  <c r="W10" i="10" s="1"/>
  <c r="T10" i="10"/>
  <c r="R10" i="10"/>
  <c r="S10" i="10" s="1"/>
  <c r="Q10" i="10"/>
  <c r="U11" i="10" l="1"/>
  <c r="S12" i="10"/>
  <c r="W12" i="10"/>
  <c r="T12" i="10"/>
  <c r="Q12" i="10"/>
  <c r="R12" i="10"/>
  <c r="V12" i="10"/>
  <c r="U10" i="10"/>
  <c r="O39" i="9"/>
  <c r="N39" i="9"/>
  <c r="K39" i="9"/>
  <c r="J39" i="9"/>
  <c r="V38" i="9"/>
  <c r="W38" i="9" s="1"/>
  <c r="T38" i="9"/>
  <c r="S38" i="9"/>
  <c r="Q38" i="9"/>
  <c r="R38" i="9" s="1"/>
  <c r="V37" i="9"/>
  <c r="W37" i="9" s="1"/>
  <c r="Y37" i="9" s="1"/>
  <c r="T37" i="9"/>
  <c r="S37" i="9"/>
  <c r="Q37" i="9"/>
  <c r="R37" i="9" s="1"/>
  <c r="V36" i="9"/>
  <c r="W36" i="9" s="1"/>
  <c r="T36" i="9"/>
  <c r="S36" i="9"/>
  <c r="R36" i="9"/>
  <c r="Q36" i="9"/>
  <c r="V35" i="9"/>
  <c r="W35" i="9" s="1"/>
  <c r="T35" i="9"/>
  <c r="S35" i="9"/>
  <c r="R35" i="9"/>
  <c r="Q35" i="9"/>
  <c r="V34" i="9"/>
  <c r="W34" i="9" s="1"/>
  <c r="T34" i="9"/>
  <c r="S34" i="9"/>
  <c r="Q34" i="9"/>
  <c r="R34" i="9" s="1"/>
  <c r="V33" i="9"/>
  <c r="W33" i="9" s="1"/>
  <c r="U33" i="9"/>
  <c r="T33" i="9"/>
  <c r="S33" i="9"/>
  <c r="Q33" i="9"/>
  <c r="R33" i="9" s="1"/>
  <c r="V32" i="9"/>
  <c r="W32" i="9" s="1"/>
  <c r="T32" i="9"/>
  <c r="Q32" i="9"/>
  <c r="V31" i="9"/>
  <c r="W31" i="9" s="1"/>
  <c r="T31" i="9"/>
  <c r="R31" i="9"/>
  <c r="S31" i="9" s="1"/>
  <c r="Q31" i="9"/>
  <c r="V30" i="9"/>
  <c r="W30" i="9" s="1"/>
  <c r="T30" i="9"/>
  <c r="R30" i="9"/>
  <c r="S30" i="9" s="1"/>
  <c r="Q30" i="9"/>
  <c r="V29" i="9"/>
  <c r="W29" i="9" s="1"/>
  <c r="T29" i="9"/>
  <c r="R29" i="9"/>
  <c r="S29" i="9" s="1"/>
  <c r="Q29" i="9"/>
  <c r="V28" i="9"/>
  <c r="W28" i="9" s="1"/>
  <c r="T28" i="9"/>
  <c r="R28" i="9"/>
  <c r="S28" i="9" s="1"/>
  <c r="Q28" i="9"/>
  <c r="V27" i="9"/>
  <c r="W27" i="9" s="1"/>
  <c r="R27" i="9"/>
  <c r="S27" i="9" s="1"/>
  <c r="Q27" i="9"/>
  <c r="O27" i="9"/>
  <c r="T27" i="9" s="1"/>
  <c r="V26" i="9"/>
  <c r="W26" i="9" s="1"/>
  <c r="T26" i="9"/>
  <c r="S26" i="9"/>
  <c r="R26" i="9"/>
  <c r="Q26" i="9"/>
  <c r="V25" i="9"/>
  <c r="U25" i="9" s="1"/>
  <c r="T25" i="9"/>
  <c r="S25" i="9"/>
  <c r="R25" i="9"/>
  <c r="Q25" i="9"/>
  <c r="V24" i="9"/>
  <c r="W24" i="9" s="1"/>
  <c r="U24" i="9"/>
  <c r="T24" i="9"/>
  <c r="S24" i="9"/>
  <c r="R24" i="9"/>
  <c r="Q24" i="9"/>
  <c r="V23" i="9"/>
  <c r="W23" i="9" s="1"/>
  <c r="T23" i="9"/>
  <c r="R23" i="9"/>
  <c r="S23" i="9" s="1"/>
  <c r="Q23" i="9"/>
  <c r="V22" i="9"/>
  <c r="W22" i="9" s="1"/>
  <c r="R22" i="9"/>
  <c r="S22" i="9" s="1"/>
  <c r="Q22" i="9"/>
  <c r="O22" i="9"/>
  <c r="T22" i="9" s="1"/>
  <c r="T21" i="9"/>
  <c r="S21" i="9"/>
  <c r="R21" i="9"/>
  <c r="Q21" i="9"/>
  <c r="P21" i="9"/>
  <c r="AH21" i="9" s="1"/>
  <c r="AH20" i="9"/>
  <c r="V20" i="9"/>
  <c r="W20" i="9" s="1"/>
  <c r="T20" i="9"/>
  <c r="R20" i="9"/>
  <c r="S20" i="9" s="1"/>
  <c r="Q20" i="9"/>
  <c r="T19" i="9"/>
  <c r="R19" i="9"/>
  <c r="S19" i="9" s="1"/>
  <c r="Q19" i="9"/>
  <c r="P19" i="9"/>
  <c r="AH19" i="9" s="1"/>
  <c r="V18" i="9"/>
  <c r="W18" i="9" s="1"/>
  <c r="U18" i="9"/>
  <c r="T18" i="9"/>
  <c r="R18" i="9"/>
  <c r="S18" i="9" s="1"/>
  <c r="Q18" i="9"/>
  <c r="AH17" i="9"/>
  <c r="V17" i="9"/>
  <c r="T17" i="9"/>
  <c r="T39" i="9" s="1"/>
  <c r="R17" i="9"/>
  <c r="R39" i="9" s="1"/>
  <c r="Q17" i="9"/>
  <c r="Q39" i="9" s="1"/>
  <c r="V16" i="9"/>
  <c r="T16" i="9"/>
  <c r="V15" i="9"/>
  <c r="W15" i="9" s="1"/>
  <c r="U15" i="9"/>
  <c r="T15" i="9"/>
  <c r="S15" i="9"/>
  <c r="R15" i="9"/>
  <c r="Q15" i="9"/>
  <c r="V14" i="9"/>
  <c r="W14" i="9" s="1"/>
  <c r="T14" i="9"/>
  <c r="S14" i="9"/>
  <c r="R14" i="9"/>
  <c r="S13" i="9"/>
  <c r="R13" i="9"/>
  <c r="Q13" i="9"/>
  <c r="S12" i="9"/>
  <c r="R12" i="9"/>
  <c r="Q12" i="9"/>
  <c r="S11" i="9"/>
  <c r="R11" i="9"/>
  <c r="Q11" i="9"/>
  <c r="S10" i="9"/>
  <c r="R10" i="9"/>
  <c r="Q10" i="9"/>
  <c r="V38" i="8"/>
  <c r="W38" i="8" s="1"/>
  <c r="T38" i="8"/>
  <c r="S38" i="8"/>
  <c r="Q38" i="8"/>
  <c r="R38" i="8" s="1"/>
  <c r="V37" i="8"/>
  <c r="W37" i="8" s="1"/>
  <c r="Y37" i="8" s="1"/>
  <c r="T37" i="8"/>
  <c r="S37" i="8"/>
  <c r="Q37" i="8"/>
  <c r="R37" i="8" s="1"/>
  <c r="V36" i="8"/>
  <c r="W36" i="8" s="1"/>
  <c r="T36" i="8"/>
  <c r="S36" i="8"/>
  <c r="R36" i="8"/>
  <c r="Q36" i="8"/>
  <c r="V35" i="8"/>
  <c r="W35" i="8" s="1"/>
  <c r="T35" i="8"/>
  <c r="S35" i="8"/>
  <c r="R35" i="8"/>
  <c r="Q35" i="8"/>
  <c r="V34" i="8"/>
  <c r="W34" i="8" s="1"/>
  <c r="T34" i="8"/>
  <c r="S34" i="8"/>
  <c r="Q34" i="8"/>
  <c r="R34" i="8" s="1"/>
  <c r="V33" i="8"/>
  <c r="W33" i="8" s="1"/>
  <c r="T33" i="8"/>
  <c r="S33" i="8"/>
  <c r="Q33" i="8"/>
  <c r="R33" i="8" s="1"/>
  <c r="V32" i="8"/>
  <c r="W32" i="8" s="1"/>
  <c r="T32" i="8"/>
  <c r="Q32" i="8"/>
  <c r="V31" i="8"/>
  <c r="W31" i="8" s="1"/>
  <c r="T31" i="8"/>
  <c r="R31" i="8"/>
  <c r="S31" i="8" s="1"/>
  <c r="Q31" i="8"/>
  <c r="V30" i="8"/>
  <c r="W30" i="8" s="1"/>
  <c r="T30" i="8"/>
  <c r="R30" i="8"/>
  <c r="S30" i="8" s="1"/>
  <c r="Q30" i="8"/>
  <c r="V29" i="8"/>
  <c r="W29" i="8" s="1"/>
  <c r="T29" i="8"/>
  <c r="R29" i="8"/>
  <c r="S29" i="8" s="1"/>
  <c r="Q29" i="8"/>
  <c r="V28" i="8"/>
  <c r="W28" i="8" s="1"/>
  <c r="T28" i="8"/>
  <c r="R28" i="8"/>
  <c r="S28" i="8" s="1"/>
  <c r="Q28" i="8"/>
  <c r="V27" i="8"/>
  <c r="W27" i="8" s="1"/>
  <c r="R27" i="8"/>
  <c r="S27" i="8" s="1"/>
  <c r="Q27" i="8"/>
  <c r="O27" i="8"/>
  <c r="T27" i="8" s="1"/>
  <c r="V26" i="8"/>
  <c r="W26" i="8" s="1"/>
  <c r="T26" i="8"/>
  <c r="S26" i="8"/>
  <c r="R26" i="8"/>
  <c r="Q26" i="8"/>
  <c r="V25" i="8"/>
  <c r="U25" i="8" s="1"/>
  <c r="T25" i="8"/>
  <c r="S25" i="8"/>
  <c r="R25" i="8"/>
  <c r="Q25" i="8"/>
  <c r="J39" i="8"/>
  <c r="V24" i="8"/>
  <c r="W24" i="8" s="1"/>
  <c r="T24" i="8"/>
  <c r="S24" i="8"/>
  <c r="R24" i="8"/>
  <c r="Q24" i="8"/>
  <c r="W23" i="8"/>
  <c r="V23" i="8"/>
  <c r="U23" i="8"/>
  <c r="T23" i="8"/>
  <c r="S23" i="8"/>
  <c r="R23" i="8"/>
  <c r="Q23" i="8"/>
  <c r="V22" i="8"/>
  <c r="W22" i="8" s="1"/>
  <c r="R22" i="8"/>
  <c r="S22" i="8" s="1"/>
  <c r="Q22" i="8"/>
  <c r="O22" i="8"/>
  <c r="T22" i="8" s="1"/>
  <c r="T21" i="8"/>
  <c r="R21" i="8"/>
  <c r="S21" i="8" s="1"/>
  <c r="Q21" i="8"/>
  <c r="P21" i="8"/>
  <c r="AH21" i="8" s="1"/>
  <c r="AH20" i="8"/>
  <c r="V20" i="8"/>
  <c r="W20" i="8" s="1"/>
  <c r="T20" i="8"/>
  <c r="R20" i="8"/>
  <c r="S20" i="8" s="1"/>
  <c r="Q20" i="8"/>
  <c r="T19" i="8"/>
  <c r="R19" i="8"/>
  <c r="S19" i="8" s="1"/>
  <c r="Q19" i="8"/>
  <c r="P19" i="8"/>
  <c r="AH19" i="8" s="1"/>
  <c r="V18" i="8"/>
  <c r="W18" i="8" s="1"/>
  <c r="T18" i="8"/>
  <c r="R18" i="8"/>
  <c r="S18" i="8" s="1"/>
  <c r="Q18" i="8"/>
  <c r="AH17" i="8"/>
  <c r="V17" i="8"/>
  <c r="W17" i="8" s="1"/>
  <c r="T17" i="8"/>
  <c r="R17" i="8"/>
  <c r="S17" i="8" s="1"/>
  <c r="Q17" i="8"/>
  <c r="V16" i="8"/>
  <c r="T16" i="8"/>
  <c r="V15" i="8"/>
  <c r="W15" i="8" s="1"/>
  <c r="T15" i="8"/>
  <c r="S15" i="8"/>
  <c r="R15" i="8"/>
  <c r="Q15" i="8"/>
  <c r="V14" i="8"/>
  <c r="W14" i="8" s="1"/>
  <c r="T14" i="8"/>
  <c r="S14" i="8"/>
  <c r="R14" i="8"/>
  <c r="S13" i="8"/>
  <c r="R13" i="8"/>
  <c r="Q13" i="8"/>
  <c r="O39" i="8"/>
  <c r="S12" i="8"/>
  <c r="R12" i="8"/>
  <c r="Q12" i="8"/>
  <c r="S11" i="8"/>
  <c r="R11" i="8"/>
  <c r="Q11" i="8"/>
  <c r="S10" i="8"/>
  <c r="R10" i="8"/>
  <c r="Q10" i="8"/>
  <c r="U12" i="10" l="1"/>
  <c r="U29" i="9"/>
  <c r="U31" i="9"/>
  <c r="U34" i="9"/>
  <c r="U35" i="9"/>
  <c r="U36" i="9"/>
  <c r="U22" i="9"/>
  <c r="U27" i="9"/>
  <c r="Y35" i="9"/>
  <c r="X35" i="9"/>
  <c r="U14" i="9"/>
  <c r="S17" i="9"/>
  <c r="S39" i="9" s="1"/>
  <c r="U17" i="9"/>
  <c r="W17" i="9"/>
  <c r="U20" i="9"/>
  <c r="V21" i="9"/>
  <c r="U28" i="9"/>
  <c r="U30" i="9"/>
  <c r="U32" i="9"/>
  <c r="P39" i="9"/>
  <c r="V19" i="9"/>
  <c r="U23" i="9"/>
  <c r="U26" i="9"/>
  <c r="U37" i="9"/>
  <c r="U38" i="9"/>
  <c r="P39" i="8"/>
  <c r="U34" i="8"/>
  <c r="U28" i="8"/>
  <c r="U30" i="8"/>
  <c r="U32" i="8"/>
  <c r="U15" i="8"/>
  <c r="U17" i="8"/>
  <c r="U18" i="8"/>
  <c r="U20" i="8"/>
  <c r="U36" i="8"/>
  <c r="T39" i="8"/>
  <c r="U14" i="8"/>
  <c r="V19" i="8"/>
  <c r="V39" i="8" s="1"/>
  <c r="U22" i="8"/>
  <c r="U24" i="8"/>
  <c r="U26" i="8"/>
  <c r="U27" i="8"/>
  <c r="U29" i="8"/>
  <c r="U31" i="8"/>
  <c r="Y35" i="8"/>
  <c r="X35" i="8"/>
  <c r="V21" i="8"/>
  <c r="Q39" i="8"/>
  <c r="U33" i="8"/>
  <c r="U35" i="8"/>
  <c r="U37" i="8"/>
  <c r="U38" i="8"/>
  <c r="W19" i="9" l="1"/>
  <c r="U19" i="9"/>
  <c r="W21" i="9"/>
  <c r="U21" i="9"/>
  <c r="U39" i="9" s="1"/>
  <c r="W39" i="9"/>
  <c r="V39" i="9"/>
  <c r="R39" i="8"/>
  <c r="K39" i="8"/>
  <c r="W21" i="8"/>
  <c r="U21" i="8"/>
  <c r="N39" i="8"/>
  <c r="S39" i="8"/>
  <c r="W19" i="8"/>
  <c r="U19" i="8"/>
  <c r="U39" i="8"/>
  <c r="W39" i="8" l="1"/>
</calcChain>
</file>

<file path=xl/sharedStrings.xml><?xml version="1.0" encoding="utf-8"?>
<sst xmlns="http://schemas.openxmlformats.org/spreadsheetml/2006/main" count="408" uniqueCount="122">
  <si>
    <t>Zona Metropolitana</t>
  </si>
  <si>
    <t>Municipio</t>
  </si>
  <si>
    <t>Nombre de la Obra</t>
  </si>
  <si>
    <t>Tipo</t>
  </si>
  <si>
    <t>Secretaría de Desarrollo Social y Humano</t>
  </si>
  <si>
    <t>Dirección General de Gestoría y Viculación Interinstitucional</t>
  </si>
  <si>
    <t>Ejercido</t>
  </si>
  <si>
    <t>Monto contratado</t>
  </si>
  <si>
    <t>% Avance Físico</t>
  </si>
  <si>
    <t>% Avance Financiero</t>
  </si>
  <si>
    <t>Captura en SFU</t>
  </si>
  <si>
    <t>Folio</t>
  </si>
  <si>
    <t>Ejecutor</t>
  </si>
  <si>
    <t>No. Cuenta Bancaria</t>
  </si>
  <si>
    <t>Banco</t>
  </si>
  <si>
    <t>CLABE</t>
  </si>
  <si>
    <t>INTERESES TOTALES GENERADOS</t>
  </si>
  <si>
    <t>TOTAL DE INTERESES APLICADOS</t>
  </si>
  <si>
    <t>SALDO EN CUENTA</t>
  </si>
  <si>
    <t>Aportación Original</t>
  </si>
  <si>
    <r>
      <t xml:space="preserve">Beneficiarios 
</t>
    </r>
    <r>
      <rPr>
        <b/>
        <i/>
        <sz val="12"/>
        <color theme="0"/>
        <rFont val="Calibri"/>
        <family val="2"/>
        <scheme val="minor"/>
      </rPr>
      <t>(Personas)</t>
    </r>
  </si>
  <si>
    <t>Obra</t>
  </si>
  <si>
    <t>Radicados en cuenta ejecutor</t>
  </si>
  <si>
    <t>Titular de la cuenta</t>
  </si>
  <si>
    <t>SE REFIERE A ASIGNACION DE RENDIMIENTOS FINANCIEROS AL PROYECTO</t>
  </si>
  <si>
    <t>CANTIDAD REINTEGRADA AL PATRIMONIO DEL FIDEICOMISO, OBRA FINIQUITADA</t>
  </si>
  <si>
    <t>LA DIFERENCIA RESULTA DE LA ASIGNACIÓN DE RENDIMIENTOS FINANCIEROS</t>
  </si>
  <si>
    <t>Proyecto Ejecutivo</t>
  </si>
  <si>
    <t xml:space="preserve">Ejercicio </t>
  </si>
  <si>
    <t>IPLANEG</t>
  </si>
  <si>
    <t>Secretaría de Finanzas, Inversión y Administración</t>
  </si>
  <si>
    <t>Fecha de inicio (programado)</t>
  </si>
  <si>
    <t>Fecha de término (programado)</t>
  </si>
  <si>
    <t>ZM LAJA-BAJÍO</t>
  </si>
  <si>
    <t>Autorizado</t>
  </si>
  <si>
    <t>Modificado</t>
  </si>
  <si>
    <t>Recaudado
Ministrado</t>
  </si>
  <si>
    <t>Comprometido</t>
  </si>
  <si>
    <t>Devengado</t>
  </si>
  <si>
    <t>Pagado</t>
  </si>
  <si>
    <t>Celaya</t>
  </si>
  <si>
    <t>Plan Maestro Hidráulico del Río Laja y sus afluentes: Estudios y proyectos hidráulicos, sanitarios y pluviales</t>
  </si>
  <si>
    <t>Carretera alterna Celaya-Apaseo el Grande (Proyecto ejecutivo)</t>
  </si>
  <si>
    <t>Sistema Integral de Transporte Metropolitano (Estudios y Proyectos)</t>
  </si>
  <si>
    <t>Plan de Convivencia Intermunicipal (actualización de reglamentos derivados de la entrada en vigor del Código Territorial)</t>
  </si>
  <si>
    <t>Programa de Desarrollo Urbano y Ordenamiento Ecológico Territorial de la Zona Metropolitana Laja-Bajío</t>
  </si>
  <si>
    <t>Celaya Comonfort Villagrán</t>
  </si>
  <si>
    <t>Municipio de Celaya</t>
  </si>
  <si>
    <t>Estudio</t>
  </si>
  <si>
    <r>
      <t xml:space="preserve">Fecha de corte:
</t>
    </r>
    <r>
      <rPr>
        <b/>
        <i/>
        <u/>
        <sz val="11"/>
        <color rgb="FFFF0000"/>
        <rFont val="Calibri"/>
        <family val="2"/>
        <scheme val="minor"/>
      </rPr>
      <t>____________________</t>
    </r>
  </si>
  <si>
    <t>SOP</t>
  </si>
  <si>
    <t>SFIA</t>
  </si>
  <si>
    <t>BBVA Bancomer S. A.</t>
  </si>
  <si>
    <t>Cuenta  número 00195418968,  Sucursal 0714 Guanajuato, Plaza 11008, León, Gto.</t>
  </si>
  <si>
    <t>cuenta  número 00195327660, Sucursal 0714 Guanajuato, Plaza 11008, León, Gto.</t>
  </si>
  <si>
    <t xml:space="preserve"> Banamex S. A.</t>
  </si>
  <si>
    <t>cuenta  número 70063903246, Sucursal 4639, Plaza 11</t>
  </si>
  <si>
    <t>CLABE 002210700639032469</t>
  </si>
  <si>
    <t>CLABE 012225001954189687</t>
  </si>
  <si>
    <t xml:space="preserve">CLABE 012225001953276601 </t>
  </si>
  <si>
    <t>CLABE 012225001953275987</t>
  </si>
  <si>
    <t>cuenta  número 00195327598, Sucursal 0714, Plaza 11008 León, Gto.</t>
  </si>
  <si>
    <t xml:space="preserve"> BANREGIO S. A</t>
  </si>
  <si>
    <t>CLABE 058210000000721723</t>
  </si>
  <si>
    <t>Cta 177-99111-001-9, Sucursal 177, Plaza 210</t>
  </si>
  <si>
    <t>Ciclovía Celaya-Comonfort</t>
  </si>
  <si>
    <t>Estudio costo beneficio Parque Xochipilli</t>
  </si>
  <si>
    <t>Puente Celaya-Comonfort (Anteproyecto ejecutivo)</t>
  </si>
  <si>
    <t>Sucursal 803, Guanajuato, Centro, apertutada en Banco Mercantil del Norte S.A.</t>
  </si>
  <si>
    <t>CLABE 072210002648486886</t>
  </si>
  <si>
    <t>cuenta número 7007-2217568</t>
  </si>
  <si>
    <t>cuenta número 125092120101</t>
  </si>
  <si>
    <t>Sucursal 10, Plaza Celaya, aperturada en Banco del Bajío S. A.</t>
  </si>
  <si>
    <t>CLABE 030215900003978861</t>
  </si>
  <si>
    <t>Sucursal Guanajuato 0164, Plaza 11, aperturada en Banamex S. A.</t>
  </si>
  <si>
    <t>CLABE 002210700722175686</t>
  </si>
  <si>
    <t>Aportación modificada (ACTAS)</t>
  </si>
  <si>
    <t>Asignación Economías</t>
  </si>
  <si>
    <t>Asignación productos financieros</t>
  </si>
  <si>
    <t>OBSERVACIONES
EJECUTOR</t>
  </si>
  <si>
    <t>LEÓN</t>
  </si>
  <si>
    <t>SAN FRANCISCO DEL RINCÓN</t>
  </si>
  <si>
    <t xml:space="preserve">Distribuidor Vial del Rincón (SEGUNDA ASIGNACIÓN)
(Puente vehicular sobre la vía del ferrocarril) </t>
  </si>
  <si>
    <t xml:space="preserve">Distribuidor Vial del Rincón (TERCERA ASIGNACIÓN)
(Puente vehicular sobre la vía del ferrocarril) </t>
  </si>
  <si>
    <t>Planta de Tratamiento Metropolitana de San Jerónimo (SEGUNDA ASIGNACIÓN)</t>
  </si>
  <si>
    <t>PURÍSIMA DEL RINCÓN</t>
  </si>
  <si>
    <t>Recurso asignado de intereses de la subcuenta del ejercicio fiscal de 2010.</t>
  </si>
  <si>
    <t>Las acciones restantes de liberación de derecho de vía, lo ejecutará la SOP, están en proceso de elaboración del Convenio Modificatorio para regualizar el proceso administrativo de registro del proyecto ante la SFIA y continuar con los trámites de afectaciones.</t>
  </si>
  <si>
    <t>Pago Afectaciones</t>
  </si>
  <si>
    <t>En proceso de ejecución</t>
  </si>
  <si>
    <t xml:space="preserve">Pavimentación del Blvd. Timoteo Lozano tramo de Blvd. Atotonilco al Tajo de Santa Ana (1ra Etapa) </t>
  </si>
  <si>
    <t>Liberación Derecho de Vía del Blvd. Timoteo Lozano tramo de Blvd. Atotonilco al Tajo de Santa Ana</t>
  </si>
  <si>
    <t>Sucursal 0714, Plaza 1108 León, Gto., aperturada en BBVA BANCOMER S. A.</t>
  </si>
  <si>
    <t>Construcción de Puente Peatonal en la Carretera León - San Francisco del Rincón, en el Km 0+800</t>
  </si>
  <si>
    <t>Se emitió una sola contratación con los dos puentes.</t>
  </si>
  <si>
    <t>Construcción de Puente Peatonal en la Carretera León - San Francisco del Rincón, en el Km 2+310</t>
  </si>
  <si>
    <t>Liberación de Derecho de Vía de la Modernización de la Carretera León - San Francisco Del Rincón</t>
  </si>
  <si>
    <t>Liberación de Derecho de Vía del Eje Metropolitano León - Silao</t>
  </si>
  <si>
    <t>Construcción del Puente Vehicular en el Eje Metropolitano Km 25+550 (Chichimequillas)</t>
  </si>
  <si>
    <t>Falta la asignación completa del recurso para iniciar el proceso de licitación pública, se conjuntará el recurso asignado de productos financieros y remanentes.</t>
  </si>
  <si>
    <t>Eje Metropolitano León-Silao (Tramo Ent. Carr Silao-San Felipe-Carr. Comanjilla</t>
  </si>
  <si>
    <t xml:space="preserve">   </t>
  </si>
  <si>
    <t xml:space="preserve">  </t>
  </si>
  <si>
    <t>Acta 16 de diciembre solictado. no convenido</t>
  </si>
  <si>
    <t>Banco del Bajío S. A.</t>
  </si>
  <si>
    <t>Camino Real San Roque de Torres (Construcción de Primera Etapa)</t>
  </si>
  <si>
    <t>Camino Real San Roque de Torres (Proyecto Ejecutivo de Segunda Etapa)</t>
  </si>
  <si>
    <t>Calzada San Jerónimo (Construcción Primer Etapa)</t>
  </si>
  <si>
    <t>Pago de Afectaciones Calzada San Jerónimo</t>
  </si>
  <si>
    <t>Municipio de Purísima del Rincón</t>
  </si>
  <si>
    <t>CLABE 030237900003880403</t>
  </si>
  <si>
    <t>0197832346  cuenta número</t>
  </si>
  <si>
    <t>CLABE bancaria 012225001978323461</t>
  </si>
  <si>
    <t>Se pagó el anticipo, en proceso de ejecución</t>
  </si>
  <si>
    <t>Blvd. Independencia (Construcción Tercer Etapa)</t>
  </si>
  <si>
    <t>Pago de Afectaciones Blvd. Independencia</t>
  </si>
  <si>
    <r>
      <t>Base de Obras FIMETRO 3er</t>
    </r>
    <r>
      <rPr>
        <i/>
        <sz val="11"/>
        <color theme="1"/>
        <rFont val="Calibri"/>
        <family val="2"/>
        <scheme val="minor"/>
      </rPr>
      <t xml:space="preserve"> Trimestre 2015</t>
    </r>
  </si>
  <si>
    <t>III Trimestre 2015</t>
  </si>
  <si>
    <t>Proyecto finiquitado, se cuenta con acta financiera total.
Se solicitó el reintegro de los saldos mediante oficio DGP/1326/2015 de fecha 23 de septiembre de 2015.</t>
  </si>
  <si>
    <t>CELAYA</t>
  </si>
  <si>
    <t>Parque Xochipilli 3ra Sección, Andadores Sur Poniente</t>
  </si>
  <si>
    <t>Proyecto ejecutivo para la ciclovía Celaya-Comonfort, Segunda Etapa.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</si>
</sst>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_-[$$-80A]* #,##0.00_-;\-[$$-80A]* #,##0.00_-;_-[$$-80A]*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i/>
      <sz val="12"/>
      <color theme="0"/>
      <name val="Calibri"/>
      <family val="2"/>
      <scheme val="minor"/>
    </font>
    <font>
      <b/>
      <sz val="12"/>
      <name val="Calibri"/>
      <family val="2"/>
      <scheme val="minor"/>
    </font>
    <font>
      <sz val="12"/>
      <color theme="1"/>
      <name val="Calibri"/>
      <family val="2"/>
      <scheme val="minor"/>
    </font>
    <font>
      <i/>
      <sz val="11"/>
      <color theme="1"/>
      <name val="Calibri"/>
      <family val="2"/>
      <scheme val="minor"/>
    </font>
    <font>
      <b/>
      <i/>
      <sz val="11"/>
      <color theme="4" tint="-0.249977111117893"/>
      <name val="Calibri"/>
      <family val="2"/>
      <scheme val="minor"/>
    </font>
    <font>
      <b/>
      <i/>
      <u/>
      <sz val="11"/>
      <color rgb="FFFF0000"/>
      <name val="Calibri"/>
      <family val="2"/>
      <scheme val="minor"/>
    </font>
    <font>
      <sz val="10"/>
      <name val="Arial"/>
      <family val="2"/>
    </font>
    <font>
      <sz val="11"/>
      <name val="Calibri"/>
      <family val="2"/>
      <scheme val="minor"/>
    </font>
    <font>
      <sz val="11"/>
      <color rgb="FF000000"/>
      <name val="Calibri"/>
      <family val="2"/>
      <scheme val="minor"/>
    </font>
  </fonts>
  <fills count="6">
    <fill>
      <patternFill patternType="none"/>
    </fill>
    <fill>
      <patternFill patternType="gray125"/>
    </fill>
    <fill>
      <gradientFill degree="90">
        <stop position="0">
          <color theme="3"/>
        </stop>
        <stop position="1">
          <color theme="4" tint="-0.49803155613879818"/>
        </stop>
      </gradientFill>
    </fill>
    <fill>
      <gradientFill degree="90">
        <stop position="0">
          <color theme="9"/>
        </stop>
        <stop position="1">
          <color theme="9" tint="-0.25098422193060094"/>
        </stop>
      </gradientFill>
    </fill>
    <fill>
      <patternFill patternType="solid">
        <fgColor theme="0"/>
        <bgColor indexed="64"/>
      </patternFill>
    </fill>
    <fill>
      <gradientFill degree="90">
        <stop position="0">
          <color rgb="FFFFFF00"/>
        </stop>
        <stop position="1">
          <color rgb="FFFFC000"/>
        </stop>
      </gradientFill>
    </fill>
  </fills>
  <borders count="11">
    <border>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hair">
        <color auto="1"/>
      </left>
      <right style="hair">
        <color auto="1"/>
      </right>
      <top style="hair">
        <color auto="1"/>
      </top>
      <bottom style="hair">
        <color auto="1"/>
      </bottom>
      <diagonal/>
    </border>
    <border>
      <left style="medium">
        <color theme="0"/>
      </left>
      <right/>
      <top/>
      <bottom/>
      <diagonal/>
    </border>
    <border>
      <left/>
      <right/>
      <top/>
      <bottom style="medium">
        <color theme="0"/>
      </bottom>
      <diagonal/>
    </border>
    <border>
      <left/>
      <right style="medium">
        <color theme="0"/>
      </right>
      <top/>
      <bottom style="medium">
        <color theme="0"/>
      </bottom>
      <diagonal/>
    </border>
  </borders>
  <cellStyleXfs count="3">
    <xf numFmtId="0" fontId="0" fillId="0" borderId="0"/>
    <xf numFmtId="9" fontId="1" fillId="0" borderId="0" applyFont="0" applyFill="0" applyBorder="0" applyAlignment="0" applyProtection="0"/>
    <xf numFmtId="0" fontId="10" fillId="0" borderId="0"/>
  </cellStyleXfs>
  <cellXfs count="75">
    <xf numFmtId="0" fontId="0" fillId="0" borderId="0" xfId="0"/>
    <xf numFmtId="0" fontId="5" fillId="3" borderId="5" xfId="0" applyFont="1" applyFill="1" applyBorder="1" applyAlignment="1">
      <alignment horizontal="center" vertical="center" wrapText="1"/>
    </xf>
    <xf numFmtId="0" fontId="0" fillId="0" borderId="0" xfId="0" applyFont="1"/>
    <xf numFmtId="0" fontId="8" fillId="0" borderId="0" xfId="0" applyFont="1" applyBorder="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6" fillId="0" borderId="0" xfId="0" applyFont="1"/>
    <xf numFmtId="164" fontId="0" fillId="0" borderId="0" xfId="0" applyNumberFormat="1" applyFont="1"/>
    <xf numFmtId="0" fontId="0" fillId="0" borderId="0" xfId="0" applyFont="1" applyFill="1"/>
    <xf numFmtId="0" fontId="0" fillId="0" borderId="0" xfId="0" applyFont="1" applyFill="1" applyAlignment="1">
      <alignment wrapText="1" readingOrder="1"/>
    </xf>
    <xf numFmtId="0" fontId="0" fillId="0" borderId="0" xfId="0" applyFont="1" applyFill="1" applyAlignment="1">
      <alignment horizontal="left" vertical="center"/>
    </xf>
    <xf numFmtId="0" fontId="8" fillId="0" borderId="0" xfId="0" applyFont="1" applyFill="1" applyBorder="1" applyAlignment="1">
      <alignment horizontal="center" vertical="center"/>
    </xf>
    <xf numFmtId="0" fontId="0" fillId="4" borderId="0" xfId="0" applyFont="1" applyFill="1"/>
    <xf numFmtId="0" fontId="2" fillId="0" borderId="0" xfId="0" applyFont="1"/>
    <xf numFmtId="164" fontId="2" fillId="0" borderId="0" xfId="0" applyNumberFormat="1" applyFont="1"/>
    <xf numFmtId="164" fontId="2" fillId="0" borderId="0" xfId="0" applyNumberFormat="1" applyFont="1" applyFill="1"/>
    <xf numFmtId="0" fontId="3" fillId="2"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0" xfId="0" applyFont="1" applyAlignment="1">
      <alignment horizontal="left" vertical="center"/>
    </xf>
    <xf numFmtId="164" fontId="0" fillId="0" borderId="7" xfId="0" applyNumberFormat="1" applyFont="1" applyFill="1" applyBorder="1" applyAlignment="1">
      <alignment horizontal="center" vertical="center"/>
    </xf>
    <xf numFmtId="164" fontId="0" fillId="0" borderId="7" xfId="0" applyNumberFormat="1" applyFont="1" applyFill="1" applyBorder="1" applyAlignment="1">
      <alignment vertical="center"/>
    </xf>
    <xf numFmtId="0" fontId="0" fillId="0" borderId="7" xfId="0" applyFont="1" applyFill="1" applyBorder="1" applyAlignment="1">
      <alignment vertical="center" wrapText="1"/>
    </xf>
    <xf numFmtId="0" fontId="0" fillId="0" borderId="7" xfId="0" applyFont="1" applyFill="1" applyBorder="1" applyAlignment="1">
      <alignment vertical="center"/>
    </xf>
    <xf numFmtId="0" fontId="0" fillId="4" borderId="0" xfId="0" applyFont="1" applyFill="1" applyAlignment="1">
      <alignment vertical="center"/>
    </xf>
    <xf numFmtId="0" fontId="11" fillId="0" borderId="7" xfId="0" applyFont="1" applyFill="1" applyBorder="1" applyAlignment="1">
      <alignment horizontal="center" vertical="center" wrapText="1" readingOrder="1"/>
    </xf>
    <xf numFmtId="164" fontId="0" fillId="0" borderId="7" xfId="0" applyNumberFormat="1" applyFont="1" applyFill="1" applyBorder="1" applyAlignment="1">
      <alignment horizontal="right" vertical="center"/>
    </xf>
    <xf numFmtId="0" fontId="12" fillId="0" borderId="7" xfId="0" applyFont="1" applyFill="1" applyBorder="1" applyAlignment="1">
      <alignment horizontal="center" vertical="center" wrapText="1" readingOrder="1"/>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164" fontId="0" fillId="0" borderId="7" xfId="1" applyNumberFormat="1" applyFont="1" applyFill="1" applyBorder="1" applyAlignment="1">
      <alignment horizontal="center" vertical="center"/>
    </xf>
    <xf numFmtId="9" fontId="0" fillId="0" borderId="7" xfId="1" applyFont="1" applyFill="1" applyBorder="1" applyAlignment="1">
      <alignment horizontal="center" vertical="center"/>
    </xf>
    <xf numFmtId="14" fontId="0" fillId="0" borderId="7"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0" fontId="11" fillId="0" borderId="7" xfId="0" applyFont="1" applyFill="1" applyBorder="1" applyAlignment="1">
      <alignment horizontal="center" vertical="center" wrapText="1"/>
    </xf>
    <xf numFmtId="9" fontId="0" fillId="0" borderId="7" xfId="0" applyNumberFormat="1" applyFont="1" applyFill="1" applyBorder="1" applyAlignment="1">
      <alignment horizontal="center" vertical="center"/>
    </xf>
    <xf numFmtId="164" fontId="2" fillId="0" borderId="7" xfId="0" applyNumberFormat="1" applyFont="1" applyFill="1" applyBorder="1" applyAlignment="1">
      <alignment vertical="center"/>
    </xf>
    <xf numFmtId="164" fontId="11" fillId="0" borderId="7" xfId="0" applyNumberFormat="1" applyFont="1" applyFill="1" applyBorder="1" applyAlignment="1">
      <alignment vertical="center"/>
    </xf>
    <xf numFmtId="0" fontId="0" fillId="0" borderId="7" xfId="0" applyFont="1" applyFill="1" applyBorder="1" applyAlignment="1">
      <alignment horizontal="left" vertical="center" wrapText="1" indent="3"/>
    </xf>
    <xf numFmtId="164" fontId="11" fillId="0" borderId="7" xfId="1"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0" fontId="11" fillId="0" borderId="7" xfId="0" applyFont="1" applyFill="1" applyBorder="1" applyAlignment="1">
      <alignment horizontal="center" vertical="center"/>
    </xf>
    <xf numFmtId="14" fontId="11" fillId="0" borderId="7" xfId="0" applyNumberFormat="1" applyFont="1" applyFill="1" applyBorder="1" applyAlignment="1">
      <alignment horizontal="center" vertical="center" wrapText="1"/>
    </xf>
    <xf numFmtId="0" fontId="11" fillId="0" borderId="7" xfId="0" applyFont="1" applyFill="1" applyBorder="1" applyAlignment="1">
      <alignment horizontal="left" vertical="center" wrapText="1"/>
    </xf>
    <xf numFmtId="8" fontId="0" fillId="0" borderId="7" xfId="0" applyNumberFormat="1" applyFont="1" applyFill="1" applyBorder="1"/>
    <xf numFmtId="9" fontId="11" fillId="0" borderId="7" xfId="0" applyNumberFormat="1" applyFont="1" applyFill="1" applyBorder="1" applyAlignment="1">
      <alignment horizontal="center" vertical="center"/>
    </xf>
    <xf numFmtId="10" fontId="0" fillId="0" borderId="7"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0" xfId="0" applyFont="1" applyAlignment="1">
      <alignment horizontal="left" vertical="center"/>
    </xf>
    <xf numFmtId="0" fontId="3" fillId="2" borderId="2" xfId="0" applyFont="1" applyFill="1" applyBorder="1" applyAlignment="1">
      <alignment horizontal="center" vertical="center"/>
    </xf>
    <xf numFmtId="0" fontId="2" fillId="4" borderId="0" xfId="0" applyFont="1" applyFill="1" applyBorder="1" applyAlignment="1">
      <alignment horizontal="left" vertical="center" wrapText="1" readingOrder="1"/>
    </xf>
    <xf numFmtId="0" fontId="0" fillId="0" borderId="0" xfId="0" applyFont="1" applyAlignment="1">
      <alignment horizontal="left" vertical="center"/>
    </xf>
    <xf numFmtId="0" fontId="8"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readingOrder="1"/>
    </xf>
    <xf numFmtId="164" fontId="0" fillId="0" borderId="7" xfId="1" applyNumberFormat="1" applyFont="1" applyFill="1" applyBorder="1" applyAlignment="1">
      <alignment horizontal="center" vertical="center"/>
    </xf>
    <xf numFmtId="8" fontId="11" fillId="0" borderId="7" xfId="0" applyNumberFormat="1" applyFont="1" applyFill="1" applyBorder="1" applyAlignment="1">
      <alignment horizontal="center" vertical="center" wrapText="1" readingOrder="1"/>
    </xf>
    <xf numFmtId="49" fontId="12" fillId="0" borderId="7" xfId="1" applyNumberFormat="1" applyFont="1" applyFill="1" applyBorder="1" applyAlignment="1">
      <alignment horizontal="center" vertical="center" wrapText="1" readingOrder="1"/>
    </xf>
    <xf numFmtId="10" fontId="12" fillId="0" borderId="7" xfId="1" applyNumberFormat="1" applyFont="1" applyFill="1" applyBorder="1" applyAlignment="1">
      <alignment horizontal="center" vertical="center" wrapText="1" readingOrder="1"/>
    </xf>
    <xf numFmtId="164" fontId="0" fillId="0" borderId="7" xfId="0" applyNumberFormat="1" applyFont="1" applyFill="1" applyBorder="1" applyAlignment="1">
      <alignment horizontal="center" vertical="center"/>
    </xf>
    <xf numFmtId="9" fontId="0" fillId="0" borderId="7" xfId="1" applyFont="1" applyFill="1" applyBorder="1" applyAlignment="1">
      <alignment horizontal="center" vertical="center"/>
    </xf>
    <xf numFmtId="0" fontId="11" fillId="0" borderId="7" xfId="0" applyFont="1" applyFill="1" applyBorder="1" applyAlignment="1">
      <alignment vertical="center" wrapText="1"/>
    </xf>
  </cellXfs>
  <cellStyles count="3">
    <cellStyle name="Normal" xfId="0" builtinId="0"/>
    <cellStyle name="Normal 2" xfId="2"/>
    <cellStyle name="Porcentaje" xfId="1" builtinId="5"/>
  </cellStyles>
  <dxfs count="0"/>
  <tableStyles count="0" defaultTableStyle="TableStyleMedium9" defaultPivotStyle="PivotStyleLight16"/>
  <colors>
    <mruColors>
      <color rgb="FFFFFF00"/>
      <color rgb="FFACBC10"/>
      <color rgb="FF4966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51289</xdr:colOff>
      <xdr:row>0</xdr:row>
      <xdr:rowOff>36635</xdr:rowOff>
    </xdr:from>
    <xdr:to>
      <xdr:col>10</xdr:col>
      <xdr:colOff>124559</xdr:colOff>
      <xdr:row>29</xdr:row>
      <xdr:rowOff>124558</xdr:rowOff>
    </xdr:to>
    <xdr:grpSp>
      <xdr:nvGrpSpPr>
        <xdr:cNvPr id="4" name="5 Grupo"/>
        <xdr:cNvGrpSpPr/>
      </xdr:nvGrpSpPr>
      <xdr:grpSpPr>
        <a:xfrm>
          <a:off x="51289" y="36635"/>
          <a:ext cx="7693270" cy="5612423"/>
          <a:chOff x="0" y="0"/>
          <a:chExt cx="9144000" cy="6858000"/>
        </a:xfrm>
        <a:effectLst>
          <a:outerShdw blurRad="50800" dist="38100" dir="2700000" algn="tl" rotWithShape="0">
            <a:prstClr val="black">
              <a:alpha val="40000"/>
            </a:prstClr>
          </a:outerShdw>
        </a:effectLst>
      </xdr:grpSpPr>
      <xdr:sp macro="" textlink="">
        <xdr:nvSpPr>
          <xdr:cNvPr id="5" name="4 Rectángulo"/>
          <xdr:cNvSpPr/>
        </xdr:nvSpPr>
        <xdr:spPr>
          <a:xfrm>
            <a:off x="0" y="0"/>
            <a:ext cx="9144000" cy="6858000"/>
          </a:xfrm>
          <a:prstGeom prst="rect">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pic>
        <xdr:nvPicPr>
          <xdr:cNvPr id="6" name="3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23" t="2198" r="1056" b="3581"/>
          <a:stretch/>
        </xdr:blipFill>
        <xdr:spPr>
          <a:xfrm>
            <a:off x="3401584" y="692696"/>
            <a:ext cx="2340831" cy="2304256"/>
          </a:xfrm>
          <a:prstGeom prst="rect">
            <a:avLst/>
          </a:prstGeom>
          <a:ln>
            <a:noFill/>
          </a:ln>
        </xdr:spPr>
      </xdr:pic>
    </xdr:grpSp>
    <xdr:clientData/>
  </xdr:twoCellAnchor>
  <xdr:twoCellAnchor>
    <xdr:from>
      <xdr:col>0</xdr:col>
      <xdr:colOff>373743</xdr:colOff>
      <xdr:row>18</xdr:row>
      <xdr:rowOff>64862</xdr:rowOff>
    </xdr:from>
    <xdr:to>
      <xdr:col>9</xdr:col>
      <xdr:colOff>453783</xdr:colOff>
      <xdr:row>25</xdr:row>
      <xdr:rowOff>139635</xdr:rowOff>
    </xdr:to>
    <xdr:sp macro="" textlink="">
      <xdr:nvSpPr>
        <xdr:cNvPr id="3" name="3 CuadroTexto"/>
        <xdr:cNvSpPr txBox="1"/>
      </xdr:nvSpPr>
      <xdr:spPr>
        <a:xfrm>
          <a:off x="373743" y="3493862"/>
          <a:ext cx="6938040" cy="1408273"/>
        </a:xfrm>
        <a:prstGeom prst="rect">
          <a:avLst/>
        </a:prstGeom>
        <a:noFill/>
      </xdr:spPr>
      <xdr:txBody>
        <a:bodyPr wrap="square" rtlCol="0" anchor="b">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800" b="1" kern="1200" spc="150">
              <a:ln w="11430"/>
              <a:solidFill>
                <a:schemeClr val="accent6">
                  <a:lumMod val="75000"/>
                </a:schemeClr>
              </a:solidFill>
              <a:effectLst>
                <a:outerShdw blurRad="38100" dist="38100" dir="2700000" algn="tl">
                  <a:srgbClr val="000000">
                    <a:alpha val="43137"/>
                  </a:srgbClr>
                </a:outerShdw>
              </a:effectLst>
              <a:latin typeface="Berlin Sans FB Demi" panose="020E0802020502020306" pitchFamily="34" charset="0"/>
              <a:ea typeface="MS PGothic" pitchFamily="34" charset="-128"/>
              <a:cs typeface="+mn-cs"/>
            </a:rPr>
            <a:t>EJERCICIO FISCAL 2013-2015</a:t>
          </a:r>
        </a:p>
        <a:p>
          <a:pPr algn="ctr"/>
          <a:r>
            <a:rPr lang="es-MX" sz="2000" b="1" kern="1200" spc="15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rPr>
            <a:t>3er. REPORTE TRIMESTRAL </a:t>
          </a:r>
        </a:p>
        <a:p>
          <a:pPr algn="ctr"/>
          <a:r>
            <a:rPr lang="es-MX" sz="1200" b="0" kern="1200" spc="15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rPr>
            <a:t>Septiembre de </a:t>
          </a:r>
          <a:r>
            <a:rPr lang="es-MX" sz="1200" b="0" kern="1200" spc="150" baseline="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rPr>
            <a:t>2015</a:t>
          </a:r>
        </a:p>
        <a:p>
          <a:pPr algn="ctr"/>
          <a:endParaRPr lang="es-MX" sz="1200" b="0" kern="1200" spc="15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endParaRPr>
        </a:p>
        <a:p>
          <a:pPr algn="ctr"/>
          <a:r>
            <a:rPr lang="es-ES" sz="1600" b="1" kern="1200" spc="15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rPr>
            <a:t>Gobierno del Estado de Guanajuato </a:t>
          </a:r>
          <a:endParaRPr lang="es-MX" sz="1600" b="1" kern="1200" spc="150">
            <a:ln w="11430"/>
            <a:solidFill>
              <a:sysClr val="windowText" lastClr="000000"/>
            </a:solidFill>
            <a:effectLst>
              <a:outerShdw blurRad="38100" dist="38100" dir="2700000" algn="tl">
                <a:srgbClr val="000000">
                  <a:alpha val="43137"/>
                </a:srgbClr>
              </a:outerShdw>
            </a:effectLst>
            <a:latin typeface="Century Gothic" pitchFamily="34" charset="0"/>
            <a:ea typeface="MS PGothic" pitchFamily="34"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19051</xdr:rowOff>
    </xdr:from>
    <xdr:to>
      <xdr:col>1</xdr:col>
      <xdr:colOff>95249</xdr:colOff>
      <xdr:row>7</xdr:row>
      <xdr:rowOff>1</xdr:rowOff>
    </xdr:to>
    <xdr:pic>
      <xdr:nvPicPr>
        <xdr:cNvPr id="2" name="2 Imagen" descr="log-desarrollosocial.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51"/>
          <a:ext cx="904874" cy="13144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130" zoomScaleNormal="130" workbookViewId="0">
      <selection activeCell="L12" sqref="L12"/>
    </sheetView>
  </sheetViews>
  <sheetFormatPr baseColWidth="10" defaultRowHeight="15" x14ac:dyDescent="0.25"/>
  <sheetData/>
  <sheetProtection password="D320" sheet="1" objects="1" scenarios="1" autoFilter="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51"/>
  <sheetViews>
    <sheetView showGridLines="0"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E17" sqref="E17"/>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51" t="s">
        <v>24</v>
      </c>
      <c r="O2" s="51"/>
      <c r="P2" s="51"/>
    </row>
    <row r="3" spans="1:35" x14ac:dyDescent="0.25">
      <c r="C3" s="52" t="s">
        <v>116</v>
      </c>
      <c r="D3" s="52"/>
      <c r="E3" s="52"/>
      <c r="F3" s="52"/>
      <c r="G3" s="52"/>
      <c r="H3" s="52"/>
      <c r="I3" s="52"/>
      <c r="J3" s="18"/>
      <c r="K3" s="18"/>
      <c r="L3" s="10"/>
      <c r="M3" s="9"/>
      <c r="N3" s="51" t="s">
        <v>25</v>
      </c>
      <c r="O3" s="51"/>
      <c r="P3" s="51"/>
      <c r="Q3" s="18"/>
      <c r="R3" s="18"/>
      <c r="S3" s="18"/>
      <c r="T3" s="18"/>
      <c r="U3" s="18"/>
      <c r="V3" s="18"/>
      <c r="W3" s="18"/>
      <c r="X3" s="18"/>
      <c r="Y3" s="18"/>
    </row>
    <row r="4" spans="1:35" x14ac:dyDescent="0.25">
      <c r="C4" s="52" t="s">
        <v>4</v>
      </c>
      <c r="D4" s="52"/>
      <c r="E4" s="52"/>
      <c r="G4" s="53" t="s">
        <v>49</v>
      </c>
      <c r="H4" s="53"/>
      <c r="I4" s="53"/>
      <c r="J4" s="3"/>
      <c r="K4" s="3"/>
      <c r="L4" s="11"/>
      <c r="M4" s="9"/>
      <c r="N4" s="51" t="s">
        <v>26</v>
      </c>
      <c r="O4" s="51"/>
      <c r="P4" s="51"/>
      <c r="Q4" s="4"/>
      <c r="R4" s="4"/>
      <c r="S4" s="4"/>
      <c r="T4" s="4"/>
      <c r="U4" s="4"/>
      <c r="V4" s="4"/>
      <c r="W4" s="4"/>
      <c r="X4" s="4"/>
      <c r="Y4" s="4"/>
    </row>
    <row r="5" spans="1:35" x14ac:dyDescent="0.25">
      <c r="C5" s="5" t="s">
        <v>5</v>
      </c>
      <c r="G5" s="53"/>
      <c r="H5" s="53"/>
      <c r="I5" s="53"/>
      <c r="J5" s="3"/>
      <c r="K5" s="3"/>
      <c r="L5" s="11"/>
      <c r="M5" s="11"/>
      <c r="N5" s="3"/>
    </row>
    <row r="6" spans="1:35" x14ac:dyDescent="0.25">
      <c r="C6" s="5"/>
    </row>
    <row r="8" spans="1:35" s="6" customFormat="1" ht="16.5" customHeight="1" thickBot="1" x14ac:dyDescent="0.3">
      <c r="A8" s="54" t="s">
        <v>0</v>
      </c>
      <c r="B8" s="55" t="s">
        <v>28</v>
      </c>
      <c r="C8" s="50" t="s">
        <v>1</v>
      </c>
      <c r="D8" s="50" t="s">
        <v>2</v>
      </c>
      <c r="E8" s="50" t="s">
        <v>3</v>
      </c>
      <c r="F8" s="50" t="s">
        <v>12</v>
      </c>
      <c r="G8" s="57" t="s">
        <v>31</v>
      </c>
      <c r="H8" s="54" t="s">
        <v>32</v>
      </c>
      <c r="I8" s="58" t="s">
        <v>20</v>
      </c>
      <c r="J8" s="50" t="s">
        <v>19</v>
      </c>
      <c r="K8" s="55" t="s">
        <v>76</v>
      </c>
      <c r="L8" s="55" t="s">
        <v>77</v>
      </c>
      <c r="M8" s="55" t="s">
        <v>78</v>
      </c>
      <c r="N8" s="55" t="s">
        <v>22</v>
      </c>
      <c r="O8" s="50" t="s">
        <v>7</v>
      </c>
      <c r="P8" s="50" t="s">
        <v>6</v>
      </c>
      <c r="Q8" s="60" t="s">
        <v>117</v>
      </c>
      <c r="R8" s="61"/>
      <c r="S8" s="61"/>
      <c r="T8" s="61"/>
      <c r="U8" s="61"/>
      <c r="V8" s="61"/>
      <c r="W8" s="61"/>
      <c r="X8" s="62"/>
      <c r="Y8" s="17"/>
      <c r="Z8" s="56" t="s">
        <v>10</v>
      </c>
      <c r="AA8" s="56"/>
      <c r="AB8" s="58" t="s">
        <v>23</v>
      </c>
      <c r="AC8" s="63" t="s">
        <v>13</v>
      </c>
      <c r="AD8" s="63" t="s">
        <v>14</v>
      </c>
      <c r="AE8" s="55" t="s">
        <v>15</v>
      </c>
      <c r="AF8" s="55" t="s">
        <v>16</v>
      </c>
      <c r="AG8" s="55" t="s">
        <v>17</v>
      </c>
      <c r="AH8" s="55" t="s">
        <v>18</v>
      </c>
      <c r="AI8" s="63" t="s">
        <v>79</v>
      </c>
    </row>
    <row r="9" spans="1:35" s="6" customFormat="1" ht="31.5" x14ac:dyDescent="0.25">
      <c r="A9" s="54"/>
      <c r="B9" s="50"/>
      <c r="C9" s="50"/>
      <c r="D9" s="50"/>
      <c r="E9" s="50"/>
      <c r="F9" s="50"/>
      <c r="G9" s="57"/>
      <c r="H9" s="54"/>
      <c r="I9" s="59"/>
      <c r="J9" s="50"/>
      <c r="K9" s="55"/>
      <c r="L9" s="55"/>
      <c r="M9" s="55"/>
      <c r="N9" s="55"/>
      <c r="O9" s="50"/>
      <c r="P9" s="50"/>
      <c r="Q9" s="16" t="s">
        <v>34</v>
      </c>
      <c r="R9" s="16" t="s">
        <v>35</v>
      </c>
      <c r="S9" s="16" t="s">
        <v>36</v>
      </c>
      <c r="T9" s="16" t="s">
        <v>37</v>
      </c>
      <c r="U9" s="16" t="s">
        <v>38</v>
      </c>
      <c r="V9" s="16" t="s">
        <v>6</v>
      </c>
      <c r="W9" s="16" t="s">
        <v>39</v>
      </c>
      <c r="X9" s="16" t="s">
        <v>8</v>
      </c>
      <c r="Y9" s="16" t="s">
        <v>9</v>
      </c>
      <c r="Z9" s="1" t="s">
        <v>11</v>
      </c>
      <c r="AA9" s="1" t="s">
        <v>1</v>
      </c>
      <c r="AB9" s="59"/>
      <c r="AC9" s="64"/>
      <c r="AD9" s="64"/>
      <c r="AE9" s="55"/>
      <c r="AF9" s="55"/>
      <c r="AG9" s="55"/>
      <c r="AH9" s="55"/>
      <c r="AI9" s="64"/>
    </row>
    <row r="10" spans="1:35" s="23" customFormat="1" ht="60" hidden="1" customHeight="1" x14ac:dyDescent="0.25">
      <c r="A10" s="65"/>
      <c r="B10" s="65"/>
      <c r="C10" s="66"/>
      <c r="D10" s="21" t="s">
        <v>82</v>
      </c>
      <c r="E10" s="66"/>
      <c r="F10" s="67"/>
      <c r="G10" s="24"/>
      <c r="H10" s="24"/>
      <c r="I10" s="22"/>
      <c r="J10" s="25"/>
      <c r="K10" s="25"/>
      <c r="L10" s="25"/>
      <c r="M10" s="25">
        <v>16986850.02</v>
      </c>
      <c r="N10" s="25">
        <v>16986850.02</v>
      </c>
      <c r="O10" s="20"/>
      <c r="P10" s="20"/>
      <c r="Q10" s="29">
        <f t="shared" ref="Q10:Q13" si="0">J10</f>
        <v>0</v>
      </c>
      <c r="R10" s="29">
        <f t="shared" ref="R10:R14" si="1">M10</f>
        <v>16986850.02</v>
      </c>
      <c r="S10" s="29">
        <f t="shared" ref="S10:S12" si="2">N10</f>
        <v>16986850.02</v>
      </c>
      <c r="T10" s="68"/>
      <c r="U10" s="68"/>
      <c r="V10" s="68"/>
      <c r="W10" s="68"/>
      <c r="X10" s="73"/>
      <c r="Y10" s="73"/>
      <c r="Z10" s="65"/>
      <c r="AA10" s="66"/>
      <c r="AB10" s="71"/>
      <c r="AC10" s="70"/>
      <c r="AD10" s="71"/>
      <c r="AE10" s="71"/>
      <c r="AF10" s="72"/>
      <c r="AG10" s="72"/>
      <c r="AH10" s="72"/>
      <c r="AI10" s="69"/>
    </row>
    <row r="11" spans="1:35" s="23" customFormat="1" ht="60" hidden="1" customHeight="1" x14ac:dyDescent="0.25">
      <c r="A11" s="65"/>
      <c r="B11" s="65"/>
      <c r="C11" s="66"/>
      <c r="D11" s="21" t="s">
        <v>83</v>
      </c>
      <c r="E11" s="66"/>
      <c r="F11" s="67"/>
      <c r="G11" s="24"/>
      <c r="H11" s="24"/>
      <c r="I11" s="22"/>
      <c r="J11" s="25"/>
      <c r="K11" s="25"/>
      <c r="L11" s="25"/>
      <c r="M11" s="25">
        <v>1009216</v>
      </c>
      <c r="N11" s="25">
        <v>1009216</v>
      </c>
      <c r="O11" s="20"/>
      <c r="P11" s="20"/>
      <c r="Q11" s="29">
        <f t="shared" si="0"/>
        <v>0</v>
      </c>
      <c r="R11" s="29">
        <f t="shared" si="1"/>
        <v>1009216</v>
      </c>
      <c r="S11" s="29">
        <f t="shared" si="2"/>
        <v>1009216</v>
      </c>
      <c r="T11" s="68"/>
      <c r="U11" s="68"/>
      <c r="V11" s="68"/>
      <c r="W11" s="68"/>
      <c r="X11" s="73"/>
      <c r="Y11" s="73"/>
      <c r="Z11" s="65"/>
      <c r="AA11" s="66"/>
      <c r="AB11" s="71"/>
      <c r="AC11" s="70"/>
      <c r="AD11" s="71"/>
      <c r="AE11" s="71"/>
      <c r="AF11" s="72"/>
      <c r="AG11" s="72"/>
      <c r="AH11" s="72"/>
      <c r="AI11" s="69"/>
    </row>
    <row r="12" spans="1:35" s="12" customFormat="1" ht="57.75" hidden="1" customHeight="1" x14ac:dyDescent="0.25">
      <c r="A12" s="27"/>
      <c r="B12" s="27"/>
      <c r="C12" s="27"/>
      <c r="D12" s="21" t="s">
        <v>84</v>
      </c>
      <c r="E12" s="28"/>
      <c r="F12" s="26"/>
      <c r="G12" s="26"/>
      <c r="H12" s="26"/>
      <c r="I12" s="26"/>
      <c r="J12" s="25"/>
      <c r="K12" s="25"/>
      <c r="L12" s="25"/>
      <c r="M12" s="25">
        <v>750000</v>
      </c>
      <c r="N12" s="25">
        <v>750000</v>
      </c>
      <c r="O12" s="25"/>
      <c r="P12" s="19"/>
      <c r="Q12" s="29">
        <f t="shared" si="0"/>
        <v>0</v>
      </c>
      <c r="R12" s="29">
        <f t="shared" si="1"/>
        <v>750000</v>
      </c>
      <c r="S12" s="29">
        <f t="shared" si="2"/>
        <v>750000</v>
      </c>
      <c r="T12" s="29"/>
      <c r="U12" s="29"/>
      <c r="V12" s="19"/>
      <c r="W12" s="29"/>
      <c r="X12" s="30">
        <v>1</v>
      </c>
      <c r="Y12" s="30">
        <v>1</v>
      </c>
      <c r="Z12" s="28"/>
      <c r="AA12" s="28"/>
      <c r="AB12" s="28"/>
      <c r="AC12" s="28"/>
      <c r="AD12" s="28"/>
      <c r="AE12" s="28"/>
      <c r="AF12" s="20"/>
      <c r="AG12" s="20"/>
      <c r="AH12" s="20"/>
      <c r="AI12" s="28"/>
    </row>
    <row r="13" spans="1:35" s="12" customFormat="1" ht="30" hidden="1" customHeight="1" x14ac:dyDescent="0.25">
      <c r="A13" s="27"/>
      <c r="B13" s="28"/>
      <c r="C13" s="28"/>
      <c r="D13" s="21"/>
      <c r="E13" s="28"/>
      <c r="F13" s="28"/>
      <c r="G13" s="28"/>
      <c r="H13" s="28"/>
      <c r="I13" s="66"/>
      <c r="J13" s="20"/>
      <c r="K13" s="20"/>
      <c r="L13" s="20"/>
      <c r="M13" s="20"/>
      <c r="N13" s="20">
        <v>343731.67</v>
      </c>
      <c r="O13" s="19"/>
      <c r="P13" s="19">
        <v>30346583.640000001</v>
      </c>
      <c r="Q13" s="29">
        <f t="shared" si="0"/>
        <v>0</v>
      </c>
      <c r="R13" s="29">
        <f t="shared" si="1"/>
        <v>0</v>
      </c>
      <c r="S13" s="29">
        <f t="shared" ref="S13:T14" si="3">N13</f>
        <v>343731.67</v>
      </c>
      <c r="T13" s="29"/>
      <c r="U13" s="29"/>
      <c r="V13" s="29"/>
      <c r="W13" s="29"/>
      <c r="X13" s="30">
        <v>1</v>
      </c>
      <c r="Y13" s="30">
        <v>1</v>
      </c>
      <c r="Z13" s="28"/>
      <c r="AA13" s="28"/>
      <c r="AB13" s="28"/>
      <c r="AC13" s="28"/>
      <c r="AD13" s="28"/>
      <c r="AE13" s="28"/>
      <c r="AF13" s="20"/>
      <c r="AG13" s="20"/>
      <c r="AH13" s="20"/>
      <c r="AI13" s="28" t="s">
        <v>86</v>
      </c>
    </row>
    <row r="14" spans="1:35" s="12" customFormat="1" ht="29.25" hidden="1" customHeight="1" x14ac:dyDescent="0.25">
      <c r="A14" s="27"/>
      <c r="B14" s="28"/>
      <c r="C14" s="28"/>
      <c r="D14" s="32"/>
      <c r="E14" s="28"/>
      <c r="F14" s="28"/>
      <c r="G14" s="28"/>
      <c r="H14" s="28"/>
      <c r="I14" s="66"/>
      <c r="J14" s="20"/>
      <c r="K14" s="20">
        <v>4000000</v>
      </c>
      <c r="L14" s="20"/>
      <c r="M14" s="20">
        <v>4000000</v>
      </c>
      <c r="N14" s="20"/>
      <c r="O14" s="20"/>
      <c r="P14" s="20"/>
      <c r="Q14" s="29"/>
      <c r="R14" s="29">
        <f t="shared" si="1"/>
        <v>4000000</v>
      </c>
      <c r="S14" s="29">
        <f t="shared" si="3"/>
        <v>0</v>
      </c>
      <c r="T14" s="29">
        <f t="shared" si="3"/>
        <v>0</v>
      </c>
      <c r="U14" s="29">
        <f t="shared" ref="U14:U15" si="4">V14</f>
        <v>0</v>
      </c>
      <c r="V14" s="29">
        <f t="shared" ref="V14:V15" si="5">P14</f>
        <v>0</v>
      </c>
      <c r="W14" s="29">
        <f t="shared" ref="W14:W15" si="6">V14</f>
        <v>0</v>
      </c>
      <c r="X14" s="30">
        <v>1</v>
      </c>
      <c r="Y14" s="30">
        <v>1</v>
      </c>
      <c r="Z14" s="28"/>
      <c r="AA14" s="28"/>
      <c r="AB14" s="28"/>
      <c r="AC14" s="28"/>
      <c r="AD14" s="28"/>
      <c r="AE14" s="28"/>
      <c r="AF14" s="19"/>
      <c r="AG14" s="19"/>
      <c r="AH14" s="19"/>
      <c r="AI14" s="28"/>
    </row>
    <row r="15" spans="1:35" s="12" customFormat="1" ht="57.75" hidden="1" customHeight="1" x14ac:dyDescent="0.25">
      <c r="A15" s="27"/>
      <c r="B15" s="28"/>
      <c r="C15" s="28"/>
      <c r="D15" s="32"/>
      <c r="E15" s="28"/>
      <c r="F15" s="28" t="s">
        <v>50</v>
      </c>
      <c r="G15" s="31"/>
      <c r="H15" s="31"/>
      <c r="I15" s="28"/>
      <c r="J15" s="20"/>
      <c r="K15" s="20"/>
      <c r="L15" s="20"/>
      <c r="M15" s="20"/>
      <c r="N15" s="43">
        <v>100942149.58</v>
      </c>
      <c r="O15" s="20">
        <v>0</v>
      </c>
      <c r="P15" s="20">
        <v>0</v>
      </c>
      <c r="Q15" s="29">
        <f t="shared" ref="Q15" si="7">J15</f>
        <v>0</v>
      </c>
      <c r="R15" s="29">
        <f t="shared" ref="R15" si="8">M15</f>
        <v>0</v>
      </c>
      <c r="S15" s="29">
        <f t="shared" ref="S15:T15" si="9">N15</f>
        <v>100942149.58</v>
      </c>
      <c r="T15" s="29">
        <f t="shared" si="9"/>
        <v>0</v>
      </c>
      <c r="U15" s="29">
        <f t="shared" si="4"/>
        <v>0</v>
      </c>
      <c r="V15" s="29">
        <f t="shared" si="5"/>
        <v>0</v>
      </c>
      <c r="W15" s="29">
        <f t="shared" si="6"/>
        <v>0</v>
      </c>
      <c r="X15" s="30">
        <v>0.63</v>
      </c>
      <c r="Y15" s="30">
        <v>0.63</v>
      </c>
      <c r="Z15" s="28"/>
      <c r="AA15" s="28"/>
      <c r="AB15" s="28"/>
      <c r="AC15" s="28"/>
      <c r="AD15" s="28"/>
      <c r="AE15" s="28"/>
      <c r="AF15" s="20"/>
      <c r="AG15" s="20"/>
      <c r="AH15" s="20"/>
      <c r="AI15" s="28" t="s">
        <v>87</v>
      </c>
    </row>
    <row r="16" spans="1:35" s="12" customFormat="1" ht="55.5" hidden="1" customHeight="1" x14ac:dyDescent="0.25">
      <c r="A16" s="27"/>
      <c r="B16" s="28"/>
      <c r="C16" s="28"/>
      <c r="D16" s="32"/>
      <c r="E16" s="28"/>
      <c r="F16" s="28"/>
      <c r="G16" s="28"/>
      <c r="H16" s="28"/>
      <c r="I16" s="66"/>
      <c r="J16" s="19"/>
      <c r="K16" s="19"/>
      <c r="L16" s="19"/>
      <c r="M16" s="72"/>
      <c r="N16" s="19"/>
      <c r="O16" s="20">
        <v>0</v>
      </c>
      <c r="P16" s="20">
        <v>0</v>
      </c>
      <c r="Q16" s="27"/>
      <c r="R16" s="27"/>
      <c r="S16" s="29">
        <v>0</v>
      </c>
      <c r="T16" s="29">
        <f t="shared" ref="T16" si="10">O16</f>
        <v>0</v>
      </c>
      <c r="U16" s="29">
        <v>0</v>
      </c>
      <c r="V16" s="29">
        <f t="shared" ref="V16" si="11">P16</f>
        <v>0</v>
      </c>
      <c r="W16" s="29">
        <v>0</v>
      </c>
      <c r="X16" s="30">
        <v>0.98</v>
      </c>
      <c r="Y16" s="30">
        <v>0.98</v>
      </c>
      <c r="Z16" s="28"/>
      <c r="AA16" s="28"/>
      <c r="AB16" s="28"/>
      <c r="AC16" s="28"/>
      <c r="AD16" s="28"/>
      <c r="AE16" s="28"/>
      <c r="AF16" s="20"/>
      <c r="AG16" s="20"/>
      <c r="AH16" s="20"/>
      <c r="AI16" s="28"/>
    </row>
    <row r="17" spans="1:35" s="12" customFormat="1" ht="45" customHeight="1" x14ac:dyDescent="0.25">
      <c r="A17" s="40" t="s">
        <v>33</v>
      </c>
      <c r="B17" s="33">
        <v>2013</v>
      </c>
      <c r="C17" s="33" t="s">
        <v>46</v>
      </c>
      <c r="D17" s="42" t="s">
        <v>41</v>
      </c>
      <c r="E17" s="33" t="s">
        <v>48</v>
      </c>
      <c r="F17" s="33" t="s">
        <v>29</v>
      </c>
      <c r="G17" s="41">
        <v>41729</v>
      </c>
      <c r="H17" s="41">
        <v>42007</v>
      </c>
      <c r="I17" s="28"/>
      <c r="J17" s="36">
        <v>2000000</v>
      </c>
      <c r="K17" s="36">
        <v>2000000</v>
      </c>
      <c r="L17" s="20"/>
      <c r="M17" s="20"/>
      <c r="N17" s="36">
        <v>2000000</v>
      </c>
      <c r="O17" s="36">
        <v>1977475.2</v>
      </c>
      <c r="P17" s="36">
        <v>1977475.2</v>
      </c>
      <c r="Q17" s="39">
        <f t="shared" ref="Q17:R32" si="12">J17</f>
        <v>2000000</v>
      </c>
      <c r="R17" s="38">
        <f t="shared" si="12"/>
        <v>2000000</v>
      </c>
      <c r="S17" s="38">
        <f t="shared" ref="S17:S21" si="13">R17</f>
        <v>2000000</v>
      </c>
      <c r="T17" s="39">
        <f t="shared" ref="T17:T38" si="14">O17</f>
        <v>1977475.2</v>
      </c>
      <c r="U17" s="38">
        <f t="shared" ref="U17:U24" si="15">V17</f>
        <v>1977475.2</v>
      </c>
      <c r="V17" s="38">
        <f t="shared" ref="V17:V38" si="16">P17</f>
        <v>1977475.2</v>
      </c>
      <c r="W17" s="39">
        <f t="shared" ref="W17:W24" si="17">V17</f>
        <v>1977475.2</v>
      </c>
      <c r="X17" s="44">
        <v>1</v>
      </c>
      <c r="Y17" s="44">
        <v>1</v>
      </c>
      <c r="Z17" s="33"/>
      <c r="AA17" s="33"/>
      <c r="AB17" s="33" t="s">
        <v>30</v>
      </c>
      <c r="AC17" s="33" t="s">
        <v>54</v>
      </c>
      <c r="AD17" s="33" t="s">
        <v>52</v>
      </c>
      <c r="AE17" s="33" t="s">
        <v>59</v>
      </c>
      <c r="AF17" s="36"/>
      <c r="AG17" s="36"/>
      <c r="AH17" s="36">
        <f>N17-P17</f>
        <v>22524.800000000047</v>
      </c>
      <c r="AI17" s="33"/>
    </row>
    <row r="18" spans="1:35" s="12" customFormat="1" ht="45" customHeight="1" x14ac:dyDescent="0.25">
      <c r="A18" s="40" t="s">
        <v>33</v>
      </c>
      <c r="B18" s="33">
        <v>2013</v>
      </c>
      <c r="C18" s="33" t="s">
        <v>40</v>
      </c>
      <c r="D18" s="42" t="s">
        <v>42</v>
      </c>
      <c r="E18" s="33" t="s">
        <v>27</v>
      </c>
      <c r="F18" s="33" t="s">
        <v>47</v>
      </c>
      <c r="G18" s="41">
        <v>41641</v>
      </c>
      <c r="H18" s="41">
        <v>41968</v>
      </c>
      <c r="I18" s="28"/>
      <c r="J18" s="36">
        <v>1300000</v>
      </c>
      <c r="K18" s="36">
        <v>1300000</v>
      </c>
      <c r="L18" s="20"/>
      <c r="M18" s="20"/>
      <c r="N18" s="36">
        <v>1300000</v>
      </c>
      <c r="O18" s="36">
        <v>1300000</v>
      </c>
      <c r="P18" s="36">
        <v>1081337.94</v>
      </c>
      <c r="Q18" s="39">
        <f t="shared" si="12"/>
        <v>1300000</v>
      </c>
      <c r="R18" s="38">
        <f t="shared" si="12"/>
        <v>1300000</v>
      </c>
      <c r="S18" s="38">
        <f t="shared" si="13"/>
        <v>1300000</v>
      </c>
      <c r="T18" s="39">
        <f t="shared" si="14"/>
        <v>1300000</v>
      </c>
      <c r="U18" s="38">
        <f t="shared" si="15"/>
        <v>1081337.94</v>
      </c>
      <c r="V18" s="38">
        <f t="shared" si="16"/>
        <v>1081337.94</v>
      </c>
      <c r="W18" s="39">
        <f t="shared" si="17"/>
        <v>1081337.94</v>
      </c>
      <c r="X18" s="44">
        <v>0.83</v>
      </c>
      <c r="Y18" s="44">
        <v>0.73</v>
      </c>
      <c r="Z18" s="33"/>
      <c r="AA18" s="33"/>
      <c r="AB18" s="33" t="s">
        <v>30</v>
      </c>
      <c r="AC18" s="33" t="s">
        <v>53</v>
      </c>
      <c r="AD18" s="33" t="s">
        <v>52</v>
      </c>
      <c r="AE18" s="33" t="s">
        <v>58</v>
      </c>
      <c r="AF18" s="36"/>
      <c r="AG18" s="36"/>
      <c r="AH18" s="36"/>
      <c r="AI18" s="33"/>
    </row>
    <row r="19" spans="1:35" s="12" customFormat="1" ht="45" customHeight="1" x14ac:dyDescent="0.25">
      <c r="A19" s="40" t="s">
        <v>33</v>
      </c>
      <c r="B19" s="33">
        <v>2013</v>
      </c>
      <c r="C19" s="33" t="s">
        <v>40</v>
      </c>
      <c r="D19" s="42" t="s">
        <v>43</v>
      </c>
      <c r="E19" s="33" t="s">
        <v>48</v>
      </c>
      <c r="F19" s="33" t="s">
        <v>29</v>
      </c>
      <c r="G19" s="41">
        <v>41743</v>
      </c>
      <c r="H19" s="41">
        <v>41876</v>
      </c>
      <c r="I19" s="28"/>
      <c r="J19" s="36">
        <v>2500000</v>
      </c>
      <c r="K19" s="36">
        <v>2500000</v>
      </c>
      <c r="L19" s="20"/>
      <c r="M19" s="20"/>
      <c r="N19" s="36">
        <v>2500000</v>
      </c>
      <c r="O19" s="36">
        <v>2436000</v>
      </c>
      <c r="P19" s="36">
        <f>1930588+139200</f>
        <v>2069788</v>
      </c>
      <c r="Q19" s="39">
        <f t="shared" si="12"/>
        <v>2500000</v>
      </c>
      <c r="R19" s="38">
        <f t="shared" si="12"/>
        <v>2500000</v>
      </c>
      <c r="S19" s="38">
        <f t="shared" si="13"/>
        <v>2500000</v>
      </c>
      <c r="T19" s="39">
        <f t="shared" si="14"/>
        <v>2436000</v>
      </c>
      <c r="U19" s="38">
        <f t="shared" si="15"/>
        <v>2069788</v>
      </c>
      <c r="V19" s="38">
        <f t="shared" si="16"/>
        <v>2069788</v>
      </c>
      <c r="W19" s="39">
        <f t="shared" si="17"/>
        <v>2069788</v>
      </c>
      <c r="X19" s="44">
        <v>0.57999999999999996</v>
      </c>
      <c r="Y19" s="44">
        <v>0.64</v>
      </c>
      <c r="Z19" s="33"/>
      <c r="AA19" s="33"/>
      <c r="AB19" s="33" t="s">
        <v>30</v>
      </c>
      <c r="AC19" s="33" t="s">
        <v>56</v>
      </c>
      <c r="AD19" s="33" t="s">
        <v>55</v>
      </c>
      <c r="AE19" s="33" t="s">
        <v>57</v>
      </c>
      <c r="AF19" s="36"/>
      <c r="AG19" s="36"/>
      <c r="AH19" s="36">
        <f t="shared" ref="AH19:AH21" si="18">N19-P19</f>
        <v>430212</v>
      </c>
      <c r="AI19" s="33"/>
    </row>
    <row r="20" spans="1:35" s="12" customFormat="1" ht="60" customHeight="1" x14ac:dyDescent="0.25">
      <c r="A20" s="40" t="s">
        <v>33</v>
      </c>
      <c r="B20" s="33">
        <v>2013</v>
      </c>
      <c r="C20" s="33" t="s">
        <v>46</v>
      </c>
      <c r="D20" s="42" t="s">
        <v>44</v>
      </c>
      <c r="E20" s="33" t="s">
        <v>48</v>
      </c>
      <c r="F20" s="33" t="s">
        <v>29</v>
      </c>
      <c r="G20" s="41">
        <v>41695</v>
      </c>
      <c r="H20" s="41">
        <v>41942</v>
      </c>
      <c r="I20" s="28"/>
      <c r="J20" s="36">
        <v>600000</v>
      </c>
      <c r="K20" s="36">
        <v>600000</v>
      </c>
      <c r="L20" s="20"/>
      <c r="M20" s="20"/>
      <c r="N20" s="36">
        <v>600000</v>
      </c>
      <c r="O20" s="36">
        <v>600000</v>
      </c>
      <c r="P20" s="36">
        <v>600000</v>
      </c>
      <c r="Q20" s="39">
        <f t="shared" si="12"/>
        <v>600000</v>
      </c>
      <c r="R20" s="38">
        <f t="shared" si="12"/>
        <v>600000</v>
      </c>
      <c r="S20" s="38">
        <f t="shared" si="13"/>
        <v>600000</v>
      </c>
      <c r="T20" s="39">
        <f t="shared" si="14"/>
        <v>600000</v>
      </c>
      <c r="U20" s="38">
        <f t="shared" si="15"/>
        <v>600000</v>
      </c>
      <c r="V20" s="38">
        <f t="shared" si="16"/>
        <v>600000</v>
      </c>
      <c r="W20" s="39">
        <f t="shared" si="17"/>
        <v>600000</v>
      </c>
      <c r="X20" s="44">
        <v>1</v>
      </c>
      <c r="Y20" s="44">
        <v>1</v>
      </c>
      <c r="Z20" s="33"/>
      <c r="AA20" s="33"/>
      <c r="AB20" s="33" t="s">
        <v>30</v>
      </c>
      <c r="AC20" s="33" t="s">
        <v>61</v>
      </c>
      <c r="AD20" s="33" t="s">
        <v>52</v>
      </c>
      <c r="AE20" s="33" t="s">
        <v>60</v>
      </c>
      <c r="AF20" s="36"/>
      <c r="AG20" s="36"/>
      <c r="AH20" s="36">
        <f t="shared" si="18"/>
        <v>0</v>
      </c>
      <c r="AI20" s="33"/>
    </row>
    <row r="21" spans="1:35" s="12" customFormat="1" ht="45" customHeight="1" x14ac:dyDescent="0.25">
      <c r="A21" s="40" t="s">
        <v>33</v>
      </c>
      <c r="B21" s="33">
        <v>2013</v>
      </c>
      <c r="C21" s="33" t="s">
        <v>46</v>
      </c>
      <c r="D21" s="42" t="s">
        <v>45</v>
      </c>
      <c r="E21" s="33" t="s">
        <v>48</v>
      </c>
      <c r="F21" s="33" t="s">
        <v>29</v>
      </c>
      <c r="G21" s="41">
        <v>41729</v>
      </c>
      <c r="H21" s="41">
        <v>41855</v>
      </c>
      <c r="I21" s="28"/>
      <c r="J21" s="36">
        <v>2619551</v>
      </c>
      <c r="K21" s="36">
        <v>2619551</v>
      </c>
      <c r="L21" s="20"/>
      <c r="M21" s="20"/>
      <c r="N21" s="36">
        <v>2619551</v>
      </c>
      <c r="O21" s="36">
        <v>2592291</v>
      </c>
      <c r="P21" s="36">
        <f>1592370.98+649136</f>
        <v>2241506.98</v>
      </c>
      <c r="Q21" s="39">
        <f t="shared" si="12"/>
        <v>2619551</v>
      </c>
      <c r="R21" s="38">
        <f t="shared" si="12"/>
        <v>2619551</v>
      </c>
      <c r="S21" s="38">
        <f t="shared" si="13"/>
        <v>2619551</v>
      </c>
      <c r="T21" s="39">
        <f t="shared" si="14"/>
        <v>2592291</v>
      </c>
      <c r="U21" s="38">
        <f t="shared" si="15"/>
        <v>2241506.98</v>
      </c>
      <c r="V21" s="38">
        <f t="shared" si="16"/>
        <v>2241506.98</v>
      </c>
      <c r="W21" s="39">
        <f t="shared" si="17"/>
        <v>2241506.98</v>
      </c>
      <c r="X21" s="44">
        <v>0.74839999999999995</v>
      </c>
      <c r="Y21" s="44">
        <v>0.82340000000000002</v>
      </c>
      <c r="Z21" s="33"/>
      <c r="AA21" s="33"/>
      <c r="AB21" s="33" t="s">
        <v>30</v>
      </c>
      <c r="AC21" s="33" t="s">
        <v>64</v>
      </c>
      <c r="AD21" s="33" t="s">
        <v>62</v>
      </c>
      <c r="AE21" s="33" t="s">
        <v>63</v>
      </c>
      <c r="AF21" s="36"/>
      <c r="AG21" s="36"/>
      <c r="AH21" s="36">
        <f t="shared" si="18"/>
        <v>378044.02</v>
      </c>
      <c r="AI21" s="33"/>
    </row>
    <row r="22" spans="1:35" s="12" customFormat="1" ht="60" hidden="1" customHeight="1" x14ac:dyDescent="0.25">
      <c r="A22" s="40" t="s">
        <v>33</v>
      </c>
      <c r="B22" s="33">
        <v>2014</v>
      </c>
      <c r="C22" s="33" t="s">
        <v>40</v>
      </c>
      <c r="D22" s="42" t="s">
        <v>65</v>
      </c>
      <c r="E22" s="33" t="s">
        <v>21</v>
      </c>
      <c r="F22" s="33" t="s">
        <v>50</v>
      </c>
      <c r="G22" s="41">
        <v>42045</v>
      </c>
      <c r="H22" s="41">
        <v>42149</v>
      </c>
      <c r="I22" s="28"/>
      <c r="J22" s="36">
        <v>9400000</v>
      </c>
      <c r="K22" s="36">
        <v>9400000</v>
      </c>
      <c r="L22" s="20"/>
      <c r="M22" s="20"/>
      <c r="N22" s="36">
        <v>9400000</v>
      </c>
      <c r="O22" s="36">
        <f>9122478.94+9400+268121.05</f>
        <v>9399999.9900000002</v>
      </c>
      <c r="P22" s="36">
        <v>9360893.2599999998</v>
      </c>
      <c r="Q22" s="39">
        <f t="shared" si="12"/>
        <v>9400000</v>
      </c>
      <c r="R22" s="39">
        <f t="shared" si="12"/>
        <v>9400000</v>
      </c>
      <c r="S22" s="38">
        <f t="shared" ref="S22:S23" si="19">R22</f>
        <v>9400000</v>
      </c>
      <c r="T22" s="39">
        <f t="shared" si="14"/>
        <v>9399999.9900000002</v>
      </c>
      <c r="U22" s="38">
        <f t="shared" si="15"/>
        <v>9360893.2599999998</v>
      </c>
      <c r="V22" s="38">
        <f t="shared" si="16"/>
        <v>9360893.2599999998</v>
      </c>
      <c r="W22" s="39">
        <f t="shared" si="17"/>
        <v>9360893.2599999998</v>
      </c>
      <c r="X22" s="44">
        <v>1</v>
      </c>
      <c r="Y22" s="44">
        <v>1</v>
      </c>
      <c r="Z22" s="33"/>
      <c r="AA22" s="33"/>
      <c r="AB22" s="33" t="s">
        <v>51</v>
      </c>
      <c r="AC22" s="33">
        <v>264848688</v>
      </c>
      <c r="AD22" s="33" t="s">
        <v>68</v>
      </c>
      <c r="AE22" s="33" t="s">
        <v>69</v>
      </c>
      <c r="AF22" s="36">
        <v>41046.14</v>
      </c>
      <c r="AG22" s="36"/>
      <c r="AH22" s="36">
        <v>77154.2</v>
      </c>
      <c r="AI22" s="33" t="s">
        <v>118</v>
      </c>
    </row>
    <row r="23" spans="1:35" s="12" customFormat="1" ht="60" hidden="1" customHeight="1" x14ac:dyDescent="0.25">
      <c r="A23" s="40" t="s">
        <v>33</v>
      </c>
      <c r="B23" s="33">
        <v>2014</v>
      </c>
      <c r="C23" s="33" t="s">
        <v>40</v>
      </c>
      <c r="D23" s="42" t="s">
        <v>66</v>
      </c>
      <c r="E23" s="33" t="s">
        <v>48</v>
      </c>
      <c r="F23" s="33" t="s">
        <v>29</v>
      </c>
      <c r="G23" s="41">
        <v>42357</v>
      </c>
      <c r="H23" s="41">
        <v>42155</v>
      </c>
      <c r="I23" s="28"/>
      <c r="J23" s="36">
        <v>400000</v>
      </c>
      <c r="K23" s="36">
        <v>400000</v>
      </c>
      <c r="L23" s="20"/>
      <c r="M23" s="20"/>
      <c r="N23" s="36">
        <v>400000</v>
      </c>
      <c r="O23" s="36">
        <v>398000</v>
      </c>
      <c r="P23" s="36">
        <v>398000</v>
      </c>
      <c r="Q23" s="39">
        <f t="shared" si="12"/>
        <v>400000</v>
      </c>
      <c r="R23" s="39">
        <f t="shared" si="12"/>
        <v>400000</v>
      </c>
      <c r="S23" s="38">
        <f t="shared" si="19"/>
        <v>400000</v>
      </c>
      <c r="T23" s="39">
        <f t="shared" si="14"/>
        <v>398000</v>
      </c>
      <c r="U23" s="38">
        <f t="shared" si="15"/>
        <v>398000</v>
      </c>
      <c r="V23" s="38">
        <f t="shared" si="16"/>
        <v>398000</v>
      </c>
      <c r="W23" s="39">
        <f t="shared" si="17"/>
        <v>398000</v>
      </c>
      <c r="X23" s="44">
        <v>1</v>
      </c>
      <c r="Y23" s="44">
        <v>1</v>
      </c>
      <c r="Z23" s="33"/>
      <c r="AA23" s="33"/>
      <c r="AB23" s="33" t="s">
        <v>51</v>
      </c>
      <c r="AC23" s="33" t="s">
        <v>70</v>
      </c>
      <c r="AD23" s="33" t="s">
        <v>74</v>
      </c>
      <c r="AE23" s="33" t="s">
        <v>75</v>
      </c>
      <c r="AF23" s="36">
        <v>49.29</v>
      </c>
      <c r="AG23" s="36"/>
      <c r="AH23" s="36">
        <v>6696.09</v>
      </c>
      <c r="AI23" s="33"/>
    </row>
    <row r="24" spans="1:35" s="12" customFormat="1" ht="45" hidden="1" customHeight="1" x14ac:dyDescent="0.25">
      <c r="A24" s="40" t="s">
        <v>33</v>
      </c>
      <c r="B24" s="33">
        <v>2014</v>
      </c>
      <c r="C24" s="33" t="s">
        <v>40</v>
      </c>
      <c r="D24" s="42" t="s">
        <v>67</v>
      </c>
      <c r="E24" s="33" t="s">
        <v>27</v>
      </c>
      <c r="F24" s="33" t="s">
        <v>47</v>
      </c>
      <c r="G24" s="41">
        <v>41975</v>
      </c>
      <c r="H24" s="41">
        <v>42153</v>
      </c>
      <c r="I24" s="28"/>
      <c r="J24" s="36">
        <v>609124</v>
      </c>
      <c r="K24" s="36">
        <v>609124</v>
      </c>
      <c r="L24" s="20"/>
      <c r="M24" s="20"/>
      <c r="N24" s="36">
        <v>243650</v>
      </c>
      <c r="O24" s="36">
        <v>606776.21</v>
      </c>
      <c r="P24" s="36">
        <v>120606.19</v>
      </c>
      <c r="Q24" s="39">
        <f t="shared" si="12"/>
        <v>609124</v>
      </c>
      <c r="R24" s="39">
        <f t="shared" si="12"/>
        <v>609124</v>
      </c>
      <c r="S24" s="38">
        <f>N24</f>
        <v>243650</v>
      </c>
      <c r="T24" s="39">
        <f t="shared" si="14"/>
        <v>606776.21</v>
      </c>
      <c r="U24" s="38">
        <f t="shared" si="15"/>
        <v>120606.19</v>
      </c>
      <c r="V24" s="38">
        <f t="shared" si="16"/>
        <v>120606.19</v>
      </c>
      <c r="W24" s="39">
        <f t="shared" si="17"/>
        <v>120606.19</v>
      </c>
      <c r="X24" s="44">
        <v>0</v>
      </c>
      <c r="Y24" s="44">
        <v>0.2</v>
      </c>
      <c r="Z24" s="33"/>
      <c r="AA24" s="33"/>
      <c r="AB24" s="33" t="s">
        <v>47</v>
      </c>
      <c r="AC24" s="33" t="s">
        <v>71</v>
      </c>
      <c r="AD24" s="33" t="s">
        <v>72</v>
      </c>
      <c r="AE24" s="33" t="s">
        <v>73</v>
      </c>
      <c r="AF24" s="36"/>
      <c r="AG24" s="36"/>
      <c r="AH24" s="36"/>
      <c r="AI24" s="33" t="s">
        <v>89</v>
      </c>
    </row>
    <row r="25" spans="1:35" s="12" customFormat="1" ht="45" hidden="1" customHeight="1" x14ac:dyDescent="0.25">
      <c r="A25" s="65"/>
      <c r="B25" s="66"/>
      <c r="C25" s="65"/>
      <c r="D25" s="37" t="s">
        <v>90</v>
      </c>
      <c r="E25" s="28" t="s">
        <v>21</v>
      </c>
      <c r="F25" s="28" t="s">
        <v>80</v>
      </c>
      <c r="G25" s="31">
        <v>42009</v>
      </c>
      <c r="H25" s="31">
        <v>42189</v>
      </c>
      <c r="I25" s="28"/>
      <c r="J25" s="20">
        <v>50000000</v>
      </c>
      <c r="K25" s="20">
        <v>50000000</v>
      </c>
      <c r="L25" s="20"/>
      <c r="M25" s="20"/>
      <c r="N25" s="20"/>
      <c r="O25" s="20">
        <v>42275525.009999998</v>
      </c>
      <c r="P25" s="20">
        <v>11868228.779999999</v>
      </c>
      <c r="Q25" s="19">
        <f t="shared" si="12"/>
        <v>50000000</v>
      </c>
      <c r="R25" s="19">
        <f t="shared" si="12"/>
        <v>50000000</v>
      </c>
      <c r="S25" s="29">
        <f>N25</f>
        <v>0</v>
      </c>
      <c r="T25" s="19">
        <f>O25</f>
        <v>42275525.009999998</v>
      </c>
      <c r="U25" s="29">
        <f>V25</f>
        <v>11868228.779999999</v>
      </c>
      <c r="V25" s="29">
        <f>P25</f>
        <v>11868228.779999999</v>
      </c>
      <c r="W25" s="29">
        <v>11931710</v>
      </c>
      <c r="X25" s="45">
        <v>0.28100000000000003</v>
      </c>
      <c r="Y25" s="45">
        <v>0.28100000000000003</v>
      </c>
      <c r="Z25" s="28"/>
      <c r="AA25" s="28"/>
      <c r="AB25" s="28"/>
      <c r="AC25" s="28"/>
      <c r="AD25" s="28"/>
      <c r="AE25" s="28"/>
      <c r="AF25" s="20"/>
      <c r="AG25" s="20"/>
      <c r="AH25" s="20"/>
      <c r="AI25" s="28"/>
    </row>
    <row r="26" spans="1:35" s="12" customFormat="1" ht="60" hidden="1" customHeight="1" x14ac:dyDescent="0.25">
      <c r="A26" s="65"/>
      <c r="B26" s="66"/>
      <c r="C26" s="65"/>
      <c r="D26" s="37" t="s">
        <v>91</v>
      </c>
      <c r="E26" s="28" t="s">
        <v>88</v>
      </c>
      <c r="F26" s="28" t="s">
        <v>80</v>
      </c>
      <c r="G26" s="31">
        <v>42004</v>
      </c>
      <c r="H26" s="31">
        <v>42013</v>
      </c>
      <c r="I26" s="28"/>
      <c r="J26" s="20">
        <v>32000000</v>
      </c>
      <c r="K26" s="20">
        <v>32000000</v>
      </c>
      <c r="L26" s="20"/>
      <c r="M26" s="20"/>
      <c r="N26" s="20"/>
      <c r="O26" s="20">
        <v>31994707.300000001</v>
      </c>
      <c r="P26" s="20">
        <v>31994707.300000001</v>
      </c>
      <c r="Q26" s="19">
        <f t="shared" si="12"/>
        <v>32000000</v>
      </c>
      <c r="R26" s="19">
        <f t="shared" si="12"/>
        <v>32000000</v>
      </c>
      <c r="S26" s="29">
        <f>N26</f>
        <v>0</v>
      </c>
      <c r="T26" s="19">
        <f>O26</f>
        <v>31994707.300000001</v>
      </c>
      <c r="U26" s="29">
        <f>V26</f>
        <v>31994707.300000001</v>
      </c>
      <c r="V26" s="29">
        <f>P26</f>
        <v>31994707.300000001</v>
      </c>
      <c r="W26" s="29">
        <f>V26</f>
        <v>31994707.300000001</v>
      </c>
      <c r="X26" s="45">
        <v>0.99980000000000002</v>
      </c>
      <c r="Y26" s="45">
        <v>0.99980000000000002</v>
      </c>
      <c r="Z26" s="28"/>
      <c r="AA26" s="28"/>
      <c r="AB26" s="28"/>
      <c r="AC26" s="28"/>
      <c r="AD26" s="28"/>
      <c r="AE26" s="28"/>
      <c r="AF26" s="20"/>
      <c r="AG26" s="20"/>
      <c r="AH26" s="20"/>
      <c r="AI26" s="28"/>
    </row>
    <row r="27" spans="1:35" s="12" customFormat="1" ht="60" hidden="1" customHeight="1" x14ac:dyDescent="0.25">
      <c r="A27" s="65"/>
      <c r="B27" s="66"/>
      <c r="C27" s="65"/>
      <c r="D27" s="37" t="s">
        <v>93</v>
      </c>
      <c r="E27" s="28" t="s">
        <v>21</v>
      </c>
      <c r="F27" s="28" t="s">
        <v>50</v>
      </c>
      <c r="G27" s="31">
        <v>42045</v>
      </c>
      <c r="H27" s="31">
        <v>42164</v>
      </c>
      <c r="I27" s="28"/>
      <c r="J27" s="20">
        <v>9000000</v>
      </c>
      <c r="K27" s="20">
        <v>9000000</v>
      </c>
      <c r="L27" s="20"/>
      <c r="M27" s="20"/>
      <c r="N27" s="20">
        <v>9000000</v>
      </c>
      <c r="O27" s="20">
        <f>14694422.04+38300</f>
        <v>14732722.039999999</v>
      </c>
      <c r="P27" s="20">
        <v>12158254.949999999</v>
      </c>
      <c r="Q27" s="19">
        <f t="shared" si="12"/>
        <v>9000000</v>
      </c>
      <c r="R27" s="19">
        <f t="shared" si="12"/>
        <v>9000000</v>
      </c>
      <c r="S27" s="29">
        <f t="shared" ref="S27:S31" si="20">R27</f>
        <v>9000000</v>
      </c>
      <c r="T27" s="19">
        <f t="shared" si="14"/>
        <v>14732722.039999999</v>
      </c>
      <c r="U27" s="29">
        <f t="shared" ref="U27:U38" si="21">V27</f>
        <v>12158254.949999999</v>
      </c>
      <c r="V27" s="29">
        <f t="shared" si="16"/>
        <v>12158254.949999999</v>
      </c>
      <c r="W27" s="19">
        <f t="shared" ref="W27:W38" si="22">V27</f>
        <v>12158254.949999999</v>
      </c>
      <c r="X27" s="34">
        <v>0.84209999999999996</v>
      </c>
      <c r="Y27" s="34">
        <v>0.83</v>
      </c>
      <c r="Z27" s="28"/>
      <c r="AA27" s="28"/>
      <c r="AB27" s="28"/>
      <c r="AC27" s="28"/>
      <c r="AD27" s="28"/>
      <c r="AE27" s="28"/>
      <c r="AF27" s="20"/>
      <c r="AG27" s="20"/>
      <c r="AH27" s="20"/>
      <c r="AI27" s="28" t="s">
        <v>94</v>
      </c>
    </row>
    <row r="28" spans="1:35" s="12" customFormat="1" ht="60" hidden="1" customHeight="1" x14ac:dyDescent="0.25">
      <c r="A28" s="65"/>
      <c r="B28" s="66"/>
      <c r="C28" s="65"/>
      <c r="D28" s="37" t="s">
        <v>95</v>
      </c>
      <c r="E28" s="28" t="s">
        <v>21</v>
      </c>
      <c r="F28" s="28" t="s">
        <v>50</v>
      </c>
      <c r="G28" s="31">
        <v>42045</v>
      </c>
      <c r="H28" s="31">
        <v>42164</v>
      </c>
      <c r="I28" s="28"/>
      <c r="J28" s="20">
        <v>9000000</v>
      </c>
      <c r="K28" s="20">
        <v>9000000</v>
      </c>
      <c r="L28" s="20"/>
      <c r="M28" s="20"/>
      <c r="N28" s="20">
        <v>9000000</v>
      </c>
      <c r="O28" s="20">
        <v>0</v>
      </c>
      <c r="P28" s="20">
        <v>0</v>
      </c>
      <c r="Q28" s="19">
        <f t="shared" si="12"/>
        <v>9000000</v>
      </c>
      <c r="R28" s="19">
        <f t="shared" si="12"/>
        <v>9000000</v>
      </c>
      <c r="S28" s="29">
        <f t="shared" si="20"/>
        <v>9000000</v>
      </c>
      <c r="T28" s="19">
        <f t="shared" si="14"/>
        <v>0</v>
      </c>
      <c r="U28" s="29">
        <f t="shared" si="21"/>
        <v>0</v>
      </c>
      <c r="V28" s="29">
        <f t="shared" si="16"/>
        <v>0</v>
      </c>
      <c r="W28" s="19">
        <f t="shared" si="22"/>
        <v>0</v>
      </c>
      <c r="X28" s="34">
        <v>0</v>
      </c>
      <c r="Y28" s="34">
        <v>0</v>
      </c>
      <c r="Z28" s="28"/>
      <c r="AA28" s="28"/>
      <c r="AB28" s="28"/>
      <c r="AC28" s="28"/>
      <c r="AD28" s="28"/>
      <c r="AE28" s="28"/>
      <c r="AF28" s="20"/>
      <c r="AG28" s="20"/>
      <c r="AH28" s="20"/>
      <c r="AI28" s="28" t="s">
        <v>94</v>
      </c>
    </row>
    <row r="29" spans="1:35" s="12" customFormat="1" ht="45" hidden="1" customHeight="1" x14ac:dyDescent="0.25">
      <c r="A29" s="65"/>
      <c r="B29" s="66"/>
      <c r="C29" s="65"/>
      <c r="D29" s="37" t="s">
        <v>96</v>
      </c>
      <c r="E29" s="28" t="s">
        <v>88</v>
      </c>
      <c r="F29" s="28" t="s">
        <v>50</v>
      </c>
      <c r="G29" s="31"/>
      <c r="H29" s="31"/>
      <c r="I29" s="28"/>
      <c r="J29" s="20">
        <v>20300000</v>
      </c>
      <c r="K29" s="20">
        <v>20300000</v>
      </c>
      <c r="L29" s="20"/>
      <c r="M29" s="20"/>
      <c r="N29" s="20">
        <v>20300000</v>
      </c>
      <c r="O29" s="20">
        <v>20279700</v>
      </c>
      <c r="P29" s="20">
        <v>8987833.0999999996</v>
      </c>
      <c r="Q29" s="19">
        <f t="shared" si="12"/>
        <v>20300000</v>
      </c>
      <c r="R29" s="19">
        <f t="shared" si="12"/>
        <v>20300000</v>
      </c>
      <c r="S29" s="29">
        <f t="shared" si="20"/>
        <v>20300000</v>
      </c>
      <c r="T29" s="19">
        <f t="shared" si="14"/>
        <v>20279700</v>
      </c>
      <c r="U29" s="29">
        <f t="shared" si="21"/>
        <v>8987833.0999999996</v>
      </c>
      <c r="V29" s="29">
        <f t="shared" si="16"/>
        <v>8987833.0999999996</v>
      </c>
      <c r="W29" s="19">
        <f t="shared" si="22"/>
        <v>8987833.0999999996</v>
      </c>
      <c r="X29" s="34">
        <v>0.44</v>
      </c>
      <c r="Y29" s="34">
        <v>0.44</v>
      </c>
      <c r="Z29" s="28"/>
      <c r="AA29" s="28"/>
      <c r="AB29" s="28"/>
      <c r="AC29" s="28"/>
      <c r="AD29" s="28"/>
      <c r="AE29" s="28"/>
      <c r="AF29" s="20"/>
      <c r="AG29" s="20"/>
      <c r="AH29" s="20"/>
      <c r="AI29" s="28"/>
    </row>
    <row r="30" spans="1:35" s="12" customFormat="1" ht="30" hidden="1" customHeight="1" x14ac:dyDescent="0.25">
      <c r="A30" s="65"/>
      <c r="B30" s="66"/>
      <c r="C30" s="66"/>
      <c r="D30" s="37" t="s">
        <v>97</v>
      </c>
      <c r="E30" s="28" t="s">
        <v>88</v>
      </c>
      <c r="F30" s="28" t="s">
        <v>50</v>
      </c>
      <c r="G30" s="31"/>
      <c r="H30" s="31"/>
      <c r="I30" s="28"/>
      <c r="J30" s="20">
        <v>4047993</v>
      </c>
      <c r="K30" s="20"/>
      <c r="L30" s="20"/>
      <c r="M30" s="20"/>
      <c r="N30" s="20"/>
      <c r="O30" s="35">
        <v>4047993</v>
      </c>
      <c r="P30" s="20">
        <v>4035122.38</v>
      </c>
      <c r="Q30" s="19">
        <f t="shared" si="12"/>
        <v>4047993</v>
      </c>
      <c r="R30" s="19">
        <f t="shared" ref="R30:R31" si="23">M30</f>
        <v>0</v>
      </c>
      <c r="S30" s="29">
        <f t="shared" si="20"/>
        <v>0</v>
      </c>
      <c r="T30" s="19">
        <f t="shared" si="14"/>
        <v>4047993</v>
      </c>
      <c r="U30" s="29">
        <f t="shared" si="21"/>
        <v>4035122.38</v>
      </c>
      <c r="V30" s="29">
        <f t="shared" si="16"/>
        <v>4035122.38</v>
      </c>
      <c r="W30" s="19">
        <f t="shared" si="22"/>
        <v>4035122.38</v>
      </c>
      <c r="X30" s="34"/>
      <c r="Y30" s="34"/>
      <c r="Z30" s="28"/>
      <c r="AA30" s="28"/>
      <c r="AB30" s="28"/>
      <c r="AC30" s="28"/>
      <c r="AD30" s="28"/>
      <c r="AE30" s="28"/>
      <c r="AF30" s="20"/>
      <c r="AG30" s="20"/>
      <c r="AH30" s="20"/>
      <c r="AI30" s="28"/>
    </row>
    <row r="31" spans="1:35" s="12" customFormat="1" ht="75" hidden="1" customHeight="1" x14ac:dyDescent="0.25">
      <c r="A31" s="65"/>
      <c r="B31" s="66"/>
      <c r="C31" s="66"/>
      <c r="D31" s="37" t="s">
        <v>98</v>
      </c>
      <c r="E31" s="28" t="s">
        <v>21</v>
      </c>
      <c r="F31" s="28" t="s">
        <v>50</v>
      </c>
      <c r="G31" s="31"/>
      <c r="H31" s="31"/>
      <c r="I31" s="28"/>
      <c r="J31" s="20">
        <v>16744401</v>
      </c>
      <c r="K31" s="20"/>
      <c r="L31" s="20"/>
      <c r="M31" s="20"/>
      <c r="N31" s="20"/>
      <c r="O31" s="20">
        <v>0</v>
      </c>
      <c r="P31" s="20">
        <v>0</v>
      </c>
      <c r="Q31" s="19">
        <f t="shared" si="12"/>
        <v>16744401</v>
      </c>
      <c r="R31" s="19">
        <f t="shared" si="23"/>
        <v>0</v>
      </c>
      <c r="S31" s="29">
        <f t="shared" si="20"/>
        <v>0</v>
      </c>
      <c r="T31" s="19">
        <f t="shared" si="14"/>
        <v>0</v>
      </c>
      <c r="U31" s="29">
        <f t="shared" si="21"/>
        <v>0</v>
      </c>
      <c r="V31" s="29">
        <f t="shared" si="16"/>
        <v>0</v>
      </c>
      <c r="W31" s="19">
        <f t="shared" si="22"/>
        <v>0</v>
      </c>
      <c r="X31" s="34"/>
      <c r="Y31" s="34"/>
      <c r="Z31" s="28"/>
      <c r="AA31" s="28"/>
      <c r="AB31" s="28"/>
      <c r="AC31" s="28"/>
      <c r="AD31" s="28"/>
      <c r="AE31" s="28"/>
      <c r="AF31" s="20"/>
      <c r="AG31" s="20"/>
      <c r="AH31" s="20"/>
      <c r="AI31" s="28" t="s">
        <v>99</v>
      </c>
    </row>
    <row r="32" spans="1:35" s="12" customFormat="1" ht="45" hidden="1" customHeight="1" x14ac:dyDescent="0.25">
      <c r="A32" s="65"/>
      <c r="B32" s="66"/>
      <c r="C32" s="66"/>
      <c r="D32" s="37" t="s">
        <v>100</v>
      </c>
      <c r="E32" s="28"/>
      <c r="F32" s="28"/>
      <c r="G32" s="31"/>
      <c r="H32" s="31"/>
      <c r="I32" s="28"/>
      <c r="J32" s="20">
        <v>0</v>
      </c>
      <c r="K32" s="20"/>
      <c r="L32" s="20"/>
      <c r="M32" s="20">
        <v>621070.89999997616</v>
      </c>
      <c r="N32" s="20"/>
      <c r="O32" s="20"/>
      <c r="P32" s="20"/>
      <c r="Q32" s="19">
        <f t="shared" si="12"/>
        <v>0</v>
      </c>
      <c r="R32" s="19">
        <v>0</v>
      </c>
      <c r="S32" s="29">
        <v>0</v>
      </c>
      <c r="T32" s="19">
        <f t="shared" si="14"/>
        <v>0</v>
      </c>
      <c r="U32" s="29">
        <f t="shared" si="21"/>
        <v>0</v>
      </c>
      <c r="V32" s="29">
        <f t="shared" si="16"/>
        <v>0</v>
      </c>
      <c r="W32" s="19">
        <f t="shared" si="22"/>
        <v>0</v>
      </c>
      <c r="X32" s="34"/>
      <c r="Y32" s="34"/>
      <c r="Z32" s="28"/>
      <c r="AA32" s="28"/>
      <c r="AB32" s="28"/>
      <c r="AC32" s="28"/>
      <c r="AD32" s="28"/>
      <c r="AE32" s="28"/>
      <c r="AF32" s="20"/>
      <c r="AG32" s="20" t="s">
        <v>101</v>
      </c>
      <c r="AH32" s="20" t="s">
        <v>102</v>
      </c>
      <c r="AI32" s="28" t="s">
        <v>103</v>
      </c>
    </row>
    <row r="33" spans="1:35" s="12" customFormat="1" ht="30" hidden="1" customHeight="1" x14ac:dyDescent="0.25">
      <c r="A33" s="65"/>
      <c r="B33" s="66"/>
      <c r="C33" s="66"/>
      <c r="D33" s="37" t="s">
        <v>105</v>
      </c>
      <c r="E33" s="28" t="s">
        <v>21</v>
      </c>
      <c r="F33" s="28" t="s">
        <v>81</v>
      </c>
      <c r="G33" s="31">
        <v>42009</v>
      </c>
      <c r="H33" s="31">
        <v>42098</v>
      </c>
      <c r="I33" s="28"/>
      <c r="J33" s="20">
        <v>5199996.54</v>
      </c>
      <c r="K33" s="20">
        <v>5199996.54</v>
      </c>
      <c r="L33" s="20"/>
      <c r="M33" s="20"/>
      <c r="N33" s="29">
        <v>5199996.54</v>
      </c>
      <c r="O33" s="35">
        <v>4276732.0599999996</v>
      </c>
      <c r="P33" s="20">
        <v>1776320.52</v>
      </c>
      <c r="Q33" s="19">
        <f t="shared" ref="Q33:R38" si="24">J33</f>
        <v>5199996.54</v>
      </c>
      <c r="R33" s="19">
        <f>Q33</f>
        <v>5199996.54</v>
      </c>
      <c r="S33" s="29">
        <f>N33</f>
        <v>5199996.54</v>
      </c>
      <c r="T33" s="19">
        <f t="shared" si="14"/>
        <v>4276732.0599999996</v>
      </c>
      <c r="U33" s="29">
        <f t="shared" si="21"/>
        <v>1776320.52</v>
      </c>
      <c r="V33" s="29">
        <f t="shared" si="16"/>
        <v>1776320.52</v>
      </c>
      <c r="W33" s="19">
        <f t="shared" si="22"/>
        <v>1776320.52</v>
      </c>
      <c r="X33" s="34">
        <v>0.45</v>
      </c>
      <c r="Y33" s="34">
        <v>0.41534529053475477</v>
      </c>
      <c r="Z33" s="28"/>
      <c r="AA33" s="28"/>
      <c r="AB33" s="28"/>
      <c r="AC33" s="28"/>
      <c r="AD33" s="28"/>
      <c r="AE33" s="28"/>
      <c r="AF33" s="20"/>
      <c r="AG33" s="20"/>
      <c r="AH33" s="20">
        <v>2500411.5399999996</v>
      </c>
      <c r="AI33" s="28"/>
    </row>
    <row r="34" spans="1:35" s="12" customFormat="1" ht="45" hidden="1" customHeight="1" x14ac:dyDescent="0.25">
      <c r="A34" s="65"/>
      <c r="B34" s="66"/>
      <c r="C34" s="66"/>
      <c r="D34" s="37" t="s">
        <v>106</v>
      </c>
      <c r="E34" s="28" t="s">
        <v>27</v>
      </c>
      <c r="F34" s="28" t="s">
        <v>81</v>
      </c>
      <c r="G34" s="31">
        <v>42009</v>
      </c>
      <c r="H34" s="31">
        <v>42073</v>
      </c>
      <c r="I34" s="28"/>
      <c r="J34" s="20">
        <v>800003.46</v>
      </c>
      <c r="K34" s="20">
        <v>800003.46</v>
      </c>
      <c r="L34" s="20"/>
      <c r="M34" s="20"/>
      <c r="N34" s="29">
        <v>800003.46</v>
      </c>
      <c r="O34" s="35">
        <v>795963.32</v>
      </c>
      <c r="P34" s="20">
        <v>452348.09</v>
      </c>
      <c r="Q34" s="19">
        <f t="shared" si="24"/>
        <v>800003.46</v>
      </c>
      <c r="R34" s="19">
        <f>Q34</f>
        <v>800003.46</v>
      </c>
      <c r="S34" s="29">
        <f>N34</f>
        <v>800003.46</v>
      </c>
      <c r="T34" s="19">
        <f t="shared" si="14"/>
        <v>795963.32</v>
      </c>
      <c r="U34" s="29">
        <f t="shared" si="21"/>
        <v>452348.09</v>
      </c>
      <c r="V34" s="29">
        <f t="shared" si="16"/>
        <v>452348.09</v>
      </c>
      <c r="W34" s="19">
        <f t="shared" si="22"/>
        <v>452348.09</v>
      </c>
      <c r="X34" s="34">
        <v>0.9</v>
      </c>
      <c r="Y34" s="34">
        <v>0.56830268259095162</v>
      </c>
      <c r="Z34" s="28"/>
      <c r="AA34" s="28"/>
      <c r="AB34" s="28"/>
      <c r="AC34" s="28"/>
      <c r="AD34" s="28"/>
      <c r="AE34" s="28"/>
      <c r="AF34" s="20"/>
      <c r="AG34" s="20"/>
      <c r="AH34" s="20">
        <v>343615.22999999992</v>
      </c>
      <c r="AI34" s="28"/>
    </row>
    <row r="35" spans="1:35" s="12" customFormat="1" ht="30.75" hidden="1" customHeight="1" x14ac:dyDescent="0.25">
      <c r="A35" s="65"/>
      <c r="B35" s="66"/>
      <c r="C35" s="66"/>
      <c r="D35" s="37" t="s">
        <v>108</v>
      </c>
      <c r="E35" s="28" t="s">
        <v>88</v>
      </c>
      <c r="F35" s="28" t="s">
        <v>85</v>
      </c>
      <c r="G35" s="31"/>
      <c r="H35" s="31"/>
      <c r="I35" s="28"/>
      <c r="J35" s="20">
        <v>2400000</v>
      </c>
      <c r="K35" s="20">
        <v>2400000</v>
      </c>
      <c r="L35" s="20"/>
      <c r="M35" s="20"/>
      <c r="N35" s="35">
        <v>2400000</v>
      </c>
      <c r="O35" s="35">
        <v>2400000</v>
      </c>
      <c r="P35" s="20">
        <v>1400000</v>
      </c>
      <c r="Q35" s="19">
        <f t="shared" si="24"/>
        <v>2400000</v>
      </c>
      <c r="R35" s="19">
        <f t="shared" si="24"/>
        <v>2400000</v>
      </c>
      <c r="S35" s="29">
        <f t="shared" ref="S35:S38" si="25">N35</f>
        <v>2400000</v>
      </c>
      <c r="T35" s="19">
        <f t="shared" si="14"/>
        <v>2400000</v>
      </c>
      <c r="U35" s="29">
        <f t="shared" si="21"/>
        <v>1400000</v>
      </c>
      <c r="V35" s="29">
        <f t="shared" si="16"/>
        <v>1400000</v>
      </c>
      <c r="W35" s="19">
        <f t="shared" si="22"/>
        <v>1400000</v>
      </c>
      <c r="X35" s="34">
        <f>W35/T35</f>
        <v>0.58333333333333337</v>
      </c>
      <c r="Y35" s="34">
        <f>W35/T35</f>
        <v>0.58333333333333337</v>
      </c>
      <c r="Z35" s="28"/>
      <c r="AA35" s="28"/>
      <c r="AB35" s="28" t="s">
        <v>109</v>
      </c>
      <c r="AC35" s="28">
        <v>90000388040</v>
      </c>
      <c r="AD35" s="28" t="s">
        <v>104</v>
      </c>
      <c r="AE35" s="28" t="s">
        <v>110</v>
      </c>
      <c r="AF35" s="20">
        <v>104.9</v>
      </c>
      <c r="AG35" s="20"/>
      <c r="AH35" s="20">
        <v>1000104.9</v>
      </c>
      <c r="AI35" s="28"/>
    </row>
    <row r="36" spans="1:35" s="12" customFormat="1" ht="63" hidden="1" customHeight="1" x14ac:dyDescent="0.25">
      <c r="A36" s="65"/>
      <c r="B36" s="66"/>
      <c r="C36" s="66"/>
      <c r="D36" s="21" t="s">
        <v>107</v>
      </c>
      <c r="E36" s="28" t="s">
        <v>21</v>
      </c>
      <c r="F36" s="28" t="s">
        <v>50</v>
      </c>
      <c r="G36" s="31"/>
      <c r="H36" s="31"/>
      <c r="I36" s="28"/>
      <c r="J36" s="20">
        <v>43000000</v>
      </c>
      <c r="K36" s="20">
        <v>43000000</v>
      </c>
      <c r="L36" s="20"/>
      <c r="M36" s="20"/>
      <c r="N36" s="20">
        <v>12930100</v>
      </c>
      <c r="O36" s="20">
        <v>31528121.239999998</v>
      </c>
      <c r="P36" s="20">
        <v>11721970.550000001</v>
      </c>
      <c r="Q36" s="19">
        <f t="shared" si="24"/>
        <v>43000000</v>
      </c>
      <c r="R36" s="19">
        <f t="shared" si="24"/>
        <v>43000000</v>
      </c>
      <c r="S36" s="29">
        <f t="shared" si="25"/>
        <v>12930100</v>
      </c>
      <c r="T36" s="19">
        <f t="shared" si="14"/>
        <v>31528121.239999998</v>
      </c>
      <c r="U36" s="29">
        <f t="shared" si="21"/>
        <v>11721970.550000001</v>
      </c>
      <c r="V36" s="29">
        <f t="shared" si="16"/>
        <v>11721970.550000001</v>
      </c>
      <c r="W36" s="19">
        <f t="shared" si="22"/>
        <v>11721970.550000001</v>
      </c>
      <c r="X36" s="34">
        <v>0.21199999999999999</v>
      </c>
      <c r="Y36" s="34">
        <v>0.37</v>
      </c>
      <c r="Z36" s="28"/>
      <c r="AA36" s="28" t="s">
        <v>50</v>
      </c>
      <c r="AB36" s="28" t="s">
        <v>51</v>
      </c>
      <c r="AC36" s="28" t="s">
        <v>111</v>
      </c>
      <c r="AD36" s="28" t="s">
        <v>92</v>
      </c>
      <c r="AE36" s="28" t="s">
        <v>112</v>
      </c>
      <c r="AF36" s="20">
        <v>505680.82</v>
      </c>
      <c r="AG36" s="20"/>
      <c r="AH36" s="20">
        <v>31772302.260000002</v>
      </c>
      <c r="AI36" s="28" t="s">
        <v>113</v>
      </c>
    </row>
    <row r="37" spans="1:35" s="12" customFormat="1" ht="30" hidden="1" customHeight="1" x14ac:dyDescent="0.25">
      <c r="A37" s="65"/>
      <c r="B37" s="66"/>
      <c r="C37" s="66"/>
      <c r="D37" s="37" t="s">
        <v>115</v>
      </c>
      <c r="E37" s="28" t="s">
        <v>88</v>
      </c>
      <c r="F37" s="28" t="s">
        <v>85</v>
      </c>
      <c r="G37" s="31"/>
      <c r="H37" s="31"/>
      <c r="I37" s="28"/>
      <c r="J37" s="20">
        <v>5500000</v>
      </c>
      <c r="K37" s="20">
        <v>5500000</v>
      </c>
      <c r="L37" s="20"/>
      <c r="M37" s="20"/>
      <c r="N37" s="20">
        <v>5500000</v>
      </c>
      <c r="O37" s="20">
        <v>5500000</v>
      </c>
      <c r="P37" s="20">
        <v>2766216.6</v>
      </c>
      <c r="Q37" s="19">
        <f t="shared" si="24"/>
        <v>5500000</v>
      </c>
      <c r="R37" s="19">
        <f>Q37</f>
        <v>5500000</v>
      </c>
      <c r="S37" s="29">
        <f t="shared" si="25"/>
        <v>5500000</v>
      </c>
      <c r="T37" s="19">
        <f t="shared" si="14"/>
        <v>5500000</v>
      </c>
      <c r="U37" s="29">
        <f t="shared" si="21"/>
        <v>2766216.6</v>
      </c>
      <c r="V37" s="29">
        <f t="shared" si="16"/>
        <v>2766216.6</v>
      </c>
      <c r="W37" s="19">
        <f t="shared" si="22"/>
        <v>2766216.6</v>
      </c>
      <c r="X37" s="34">
        <v>0.503</v>
      </c>
      <c r="Y37" s="34">
        <f>W37/T37</f>
        <v>0.50294847272727272</v>
      </c>
      <c r="Z37" s="28"/>
      <c r="AA37" s="28"/>
      <c r="AB37" s="28"/>
      <c r="AC37" s="28"/>
      <c r="AD37" s="28"/>
      <c r="AE37" s="28"/>
      <c r="AF37" s="20"/>
      <c r="AG37" s="20"/>
      <c r="AH37" s="20"/>
      <c r="AI37" s="28"/>
    </row>
    <row r="38" spans="1:35" s="12" customFormat="1" ht="30" hidden="1" customHeight="1" x14ac:dyDescent="0.25">
      <c r="A38" s="65"/>
      <c r="B38" s="66"/>
      <c r="C38" s="66"/>
      <c r="D38" s="37" t="s">
        <v>114</v>
      </c>
      <c r="E38" s="28" t="s">
        <v>21</v>
      </c>
      <c r="F38" s="28" t="s">
        <v>85</v>
      </c>
      <c r="G38" s="31">
        <v>41995</v>
      </c>
      <c r="H38" s="31">
        <v>42114</v>
      </c>
      <c r="I38" s="28"/>
      <c r="J38" s="20">
        <v>8500000</v>
      </c>
      <c r="K38" s="20">
        <v>8500000</v>
      </c>
      <c r="L38" s="20"/>
      <c r="M38" s="20"/>
      <c r="N38" s="20">
        <v>7100000</v>
      </c>
      <c r="O38" s="20">
        <v>7996318.4199999999</v>
      </c>
      <c r="P38" s="20">
        <v>4149882.75</v>
      </c>
      <c r="Q38" s="19">
        <f t="shared" si="24"/>
        <v>8500000</v>
      </c>
      <c r="R38" s="19">
        <f>Q38</f>
        <v>8500000</v>
      </c>
      <c r="S38" s="29">
        <f t="shared" si="25"/>
        <v>7100000</v>
      </c>
      <c r="T38" s="19">
        <f t="shared" si="14"/>
        <v>7996318.4199999999</v>
      </c>
      <c r="U38" s="29">
        <f t="shared" si="21"/>
        <v>4149882.75</v>
      </c>
      <c r="V38" s="29">
        <f t="shared" si="16"/>
        <v>4149882.75</v>
      </c>
      <c r="W38" s="19">
        <f t="shared" si="22"/>
        <v>4149882.75</v>
      </c>
      <c r="X38" s="34">
        <v>0.99</v>
      </c>
      <c r="Y38" s="34">
        <v>0.51900000000000002</v>
      </c>
      <c r="Z38" s="28"/>
      <c r="AA38" s="28"/>
      <c r="AB38" s="28"/>
      <c r="AC38" s="28"/>
      <c r="AD38" s="28"/>
      <c r="AE38" s="28"/>
      <c r="AF38" s="20"/>
      <c r="AG38" s="20"/>
      <c r="AH38" s="20"/>
      <c r="AI38" s="28"/>
    </row>
    <row r="39" spans="1:35" x14ac:dyDescent="0.25">
      <c r="A39" s="8"/>
      <c r="B39" s="8"/>
      <c r="C39" s="8"/>
      <c r="D39" s="8"/>
      <c r="E39" s="8"/>
      <c r="F39" s="8"/>
      <c r="J39" s="14">
        <f>SUBTOTAL(9,J10:J38)</f>
        <v>9019551</v>
      </c>
      <c r="K39" s="14">
        <f>SUBTOTAL(9,K10:K38)</f>
        <v>9019551</v>
      </c>
      <c r="N39" s="14">
        <f t="shared" ref="N39:W39" si="26">SUBTOTAL(9,N10:N38)</f>
        <v>9019551</v>
      </c>
      <c r="O39" s="14">
        <f t="shared" si="26"/>
        <v>8905766.1999999993</v>
      </c>
      <c r="P39" s="14">
        <f t="shared" si="26"/>
        <v>7970108.1199999992</v>
      </c>
      <c r="Q39" s="14">
        <f t="shared" si="26"/>
        <v>9019551</v>
      </c>
      <c r="R39" s="14">
        <f t="shared" si="26"/>
        <v>9019551</v>
      </c>
      <c r="S39" s="14">
        <f t="shared" si="26"/>
        <v>9019551</v>
      </c>
      <c r="T39" s="14">
        <f t="shared" si="26"/>
        <v>8905766.1999999993</v>
      </c>
      <c r="U39" s="14">
        <f t="shared" si="26"/>
        <v>7970108.1199999992</v>
      </c>
      <c r="V39" s="14">
        <f t="shared" si="26"/>
        <v>7970108.1199999992</v>
      </c>
      <c r="W39" s="14">
        <f t="shared" si="26"/>
        <v>7970108.1199999992</v>
      </c>
    </row>
    <row r="40" spans="1:35" x14ac:dyDescent="0.25">
      <c r="A40" s="8"/>
      <c r="B40" s="8"/>
      <c r="C40" s="8"/>
      <c r="D40" s="8"/>
      <c r="E40" s="8"/>
      <c r="F40" s="8"/>
      <c r="J40" s="7"/>
      <c r="K40" s="7"/>
      <c r="N40" s="7"/>
      <c r="O40" s="7"/>
      <c r="P40" s="7"/>
      <c r="Q40" s="7"/>
      <c r="R40" s="7"/>
      <c r="S40" s="7"/>
      <c r="T40" s="7"/>
      <c r="U40" s="7"/>
      <c r="V40" s="7"/>
      <c r="W40" s="7"/>
    </row>
    <row r="41" spans="1:35" x14ac:dyDescent="0.25">
      <c r="A41" s="8"/>
      <c r="B41" s="8"/>
      <c r="C41" s="8"/>
      <c r="D41" s="8"/>
      <c r="E41" s="8"/>
      <c r="F41" s="8"/>
      <c r="K41" s="7"/>
      <c r="O41" s="7"/>
      <c r="P41" s="7"/>
    </row>
    <row r="42" spans="1:35" x14ac:dyDescent="0.25">
      <c r="O42" s="7"/>
      <c r="P42" s="7"/>
      <c r="AH42" s="7"/>
    </row>
    <row r="43" spans="1:35" x14ac:dyDescent="0.25">
      <c r="I43" s="13"/>
      <c r="J43" s="14"/>
      <c r="P43" s="14"/>
      <c r="Q43" s="7"/>
    </row>
    <row r="44" spans="1:35" x14ac:dyDescent="0.25">
      <c r="I44" s="13"/>
      <c r="J44" s="14"/>
      <c r="K44" s="14"/>
      <c r="L44" s="15"/>
      <c r="P44" s="14"/>
      <c r="Q44" s="7"/>
    </row>
    <row r="45" spans="1:35" x14ac:dyDescent="0.25">
      <c r="I45" s="13"/>
      <c r="J45" s="14"/>
      <c r="K45" s="14"/>
      <c r="L45" s="15"/>
      <c r="P45" s="14"/>
      <c r="Q45" s="7"/>
    </row>
    <row r="46" spans="1:35" x14ac:dyDescent="0.25">
      <c r="I46" s="13"/>
      <c r="J46" s="14"/>
      <c r="K46" s="14"/>
      <c r="L46" s="15"/>
      <c r="P46" s="14"/>
      <c r="Q46" s="7"/>
    </row>
    <row r="47" spans="1:35" x14ac:dyDescent="0.25">
      <c r="I47" s="13"/>
      <c r="J47" s="14"/>
      <c r="K47" s="14"/>
      <c r="L47" s="15"/>
      <c r="P47" s="14"/>
      <c r="Q47" s="7"/>
    </row>
    <row r="48" spans="1:35" x14ac:dyDescent="0.25">
      <c r="I48" s="13"/>
      <c r="J48" s="14"/>
      <c r="K48" s="14"/>
      <c r="L48" s="15"/>
      <c r="P48" s="14"/>
      <c r="Q48" s="7"/>
    </row>
    <row r="49" spans="17:17" x14ac:dyDescent="0.25">
      <c r="Q49" s="7"/>
    </row>
    <row r="50" spans="17:17" x14ac:dyDescent="0.25">
      <c r="Q50" s="7"/>
    </row>
    <row r="51" spans="17:17" x14ac:dyDescent="0.25">
      <c r="Q51" s="14"/>
    </row>
  </sheetData>
  <sheetProtection password="D320" sheet="1" objects="1" scenarios="1" autoFilter="0"/>
  <autoFilter ref="A9:AI38">
    <filterColumn colId="0">
      <customFilters>
        <customFilter operator="notEqual" val=" "/>
      </customFilters>
    </filterColumn>
    <filterColumn colId="1">
      <filters>
        <filter val="2013"/>
      </filters>
    </filterColumn>
  </autoFilter>
  <mergeCells count="75">
    <mergeCell ref="A37:A38"/>
    <mergeCell ref="B37:B38"/>
    <mergeCell ref="C37:C38"/>
    <mergeCell ref="A33:A34"/>
    <mergeCell ref="B33:B34"/>
    <mergeCell ref="C33:C34"/>
    <mergeCell ref="A35:A36"/>
    <mergeCell ref="B35:B36"/>
    <mergeCell ref="C35:C36"/>
    <mergeCell ref="A27:A29"/>
    <mergeCell ref="B27:B29"/>
    <mergeCell ref="C27:C29"/>
    <mergeCell ref="A30:A32"/>
    <mergeCell ref="B30:B32"/>
    <mergeCell ref="C30:C32"/>
    <mergeCell ref="A25:A26"/>
    <mergeCell ref="B25:B26"/>
    <mergeCell ref="C25:C26"/>
    <mergeCell ref="I16"/>
    <mergeCell ref="M16"/>
    <mergeCell ref="I14"/>
    <mergeCell ref="I13"/>
    <mergeCell ref="AI10:AI11"/>
    <mergeCell ref="AC10:AC11"/>
    <mergeCell ref="AD10:AD11"/>
    <mergeCell ref="AE10:AE11"/>
    <mergeCell ref="AF10:AF11"/>
    <mergeCell ref="AG10:AG11"/>
    <mergeCell ref="AH10:AH11"/>
    <mergeCell ref="W10:W11"/>
    <mergeCell ref="X10:X11"/>
    <mergeCell ref="Y10:Y11"/>
    <mergeCell ref="Z10:Z11"/>
    <mergeCell ref="AA10:AA11"/>
    <mergeCell ref="AB10:AB11"/>
    <mergeCell ref="AH8:AH9"/>
    <mergeCell ref="AI8:AI9"/>
    <mergeCell ref="A10:A11"/>
    <mergeCell ref="B10:B11"/>
    <mergeCell ref="C10:C11"/>
    <mergeCell ref="E10:E11"/>
    <mergeCell ref="F10:F11"/>
    <mergeCell ref="T10:T11"/>
    <mergeCell ref="U10:U11"/>
    <mergeCell ref="V10:V11"/>
    <mergeCell ref="AB8:AB9"/>
    <mergeCell ref="AC8:AC9"/>
    <mergeCell ref="AD8:AD9"/>
    <mergeCell ref="AE8:AE9"/>
    <mergeCell ref="AF8:AF9"/>
    <mergeCell ref="AG8:AG9"/>
    <mergeCell ref="Z8:AA8"/>
    <mergeCell ref="G8:G9"/>
    <mergeCell ref="H8:H9"/>
    <mergeCell ref="I8:I9"/>
    <mergeCell ref="J8:J9"/>
    <mergeCell ref="K8:K9"/>
    <mergeCell ref="L8:L9"/>
    <mergeCell ref="M8:M9"/>
    <mergeCell ref="N8:N9"/>
    <mergeCell ref="O8:O9"/>
    <mergeCell ref="P8:P9"/>
    <mergeCell ref="Q8:X8"/>
    <mergeCell ref="A8:A9"/>
    <mergeCell ref="B8:B9"/>
    <mergeCell ref="C8:C9"/>
    <mergeCell ref="D8:D9"/>
    <mergeCell ref="E8:E9"/>
    <mergeCell ref="F8:F9"/>
    <mergeCell ref="N2:P2"/>
    <mergeCell ref="C3:I3"/>
    <mergeCell ref="N3:P3"/>
    <mergeCell ref="C4:E4"/>
    <mergeCell ref="G4:I5"/>
    <mergeCell ref="N4:P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I51"/>
  <sheetViews>
    <sheetView showGridLines="0"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E22" sqref="E22"/>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51" t="s">
        <v>24</v>
      </c>
      <c r="O2" s="51"/>
      <c r="P2" s="51"/>
    </row>
    <row r="3" spans="1:35" x14ac:dyDescent="0.25">
      <c r="C3" s="52" t="s">
        <v>116</v>
      </c>
      <c r="D3" s="52"/>
      <c r="E3" s="52"/>
      <c r="F3" s="52"/>
      <c r="G3" s="52"/>
      <c r="H3" s="52"/>
      <c r="I3" s="52"/>
      <c r="J3" s="18"/>
      <c r="K3" s="18"/>
      <c r="L3" s="10"/>
      <c r="M3" s="9"/>
      <c r="N3" s="51" t="s">
        <v>25</v>
      </c>
      <c r="O3" s="51"/>
      <c r="P3" s="51"/>
      <c r="Q3" s="18"/>
      <c r="R3" s="18"/>
      <c r="S3" s="18"/>
      <c r="T3" s="18"/>
      <c r="U3" s="18"/>
      <c r="V3" s="18"/>
      <c r="W3" s="18"/>
      <c r="X3" s="18"/>
      <c r="Y3" s="18"/>
    </row>
    <row r="4" spans="1:35" x14ac:dyDescent="0.25">
      <c r="C4" s="52" t="s">
        <v>4</v>
      </c>
      <c r="D4" s="52"/>
      <c r="E4" s="52"/>
      <c r="G4" s="53" t="s">
        <v>49</v>
      </c>
      <c r="H4" s="53"/>
      <c r="I4" s="53"/>
      <c r="J4" s="3"/>
      <c r="K4" s="3"/>
      <c r="L4" s="11"/>
      <c r="M4" s="9"/>
      <c r="N4" s="51" t="s">
        <v>26</v>
      </c>
      <c r="O4" s="51"/>
      <c r="P4" s="51"/>
      <c r="Q4" s="4"/>
      <c r="R4" s="4"/>
      <c r="S4" s="4"/>
      <c r="T4" s="4"/>
      <c r="U4" s="4"/>
      <c r="V4" s="4"/>
      <c r="W4" s="4"/>
      <c r="X4" s="4"/>
      <c r="Y4" s="4"/>
    </row>
    <row r="5" spans="1:35" x14ac:dyDescent="0.25">
      <c r="C5" s="5" t="s">
        <v>5</v>
      </c>
      <c r="G5" s="53"/>
      <c r="H5" s="53"/>
      <c r="I5" s="53"/>
      <c r="J5" s="3"/>
      <c r="K5" s="3"/>
      <c r="L5" s="11"/>
      <c r="M5" s="11"/>
      <c r="N5" s="3"/>
    </row>
    <row r="6" spans="1:35" x14ac:dyDescent="0.25">
      <c r="C6" s="5"/>
    </row>
    <row r="8" spans="1:35" s="6" customFormat="1" ht="16.5" customHeight="1" thickBot="1" x14ac:dyDescent="0.3">
      <c r="A8" s="54" t="s">
        <v>0</v>
      </c>
      <c r="B8" s="55" t="s">
        <v>28</v>
      </c>
      <c r="C8" s="50" t="s">
        <v>1</v>
      </c>
      <c r="D8" s="50" t="s">
        <v>2</v>
      </c>
      <c r="E8" s="50" t="s">
        <v>3</v>
      </c>
      <c r="F8" s="50" t="s">
        <v>12</v>
      </c>
      <c r="G8" s="57" t="s">
        <v>31</v>
      </c>
      <c r="H8" s="54" t="s">
        <v>32</v>
      </c>
      <c r="I8" s="58" t="s">
        <v>20</v>
      </c>
      <c r="J8" s="50" t="s">
        <v>19</v>
      </c>
      <c r="K8" s="55" t="s">
        <v>76</v>
      </c>
      <c r="L8" s="55" t="s">
        <v>77</v>
      </c>
      <c r="M8" s="55" t="s">
        <v>78</v>
      </c>
      <c r="N8" s="55" t="s">
        <v>22</v>
      </c>
      <c r="O8" s="50" t="s">
        <v>7</v>
      </c>
      <c r="P8" s="50" t="s">
        <v>6</v>
      </c>
      <c r="Q8" s="60" t="s">
        <v>117</v>
      </c>
      <c r="R8" s="61"/>
      <c r="S8" s="61"/>
      <c r="T8" s="61"/>
      <c r="U8" s="61"/>
      <c r="V8" s="61"/>
      <c r="W8" s="61"/>
      <c r="X8" s="62"/>
      <c r="Y8" s="17"/>
      <c r="Z8" s="56" t="s">
        <v>10</v>
      </c>
      <c r="AA8" s="56"/>
      <c r="AB8" s="58" t="s">
        <v>23</v>
      </c>
      <c r="AC8" s="63" t="s">
        <v>13</v>
      </c>
      <c r="AD8" s="63" t="s">
        <v>14</v>
      </c>
      <c r="AE8" s="55" t="s">
        <v>15</v>
      </c>
      <c r="AF8" s="55" t="s">
        <v>16</v>
      </c>
      <c r="AG8" s="55" t="s">
        <v>17</v>
      </c>
      <c r="AH8" s="55" t="s">
        <v>18</v>
      </c>
      <c r="AI8" s="63" t="s">
        <v>79</v>
      </c>
    </row>
    <row r="9" spans="1:35" s="6" customFormat="1" ht="31.5" x14ac:dyDescent="0.25">
      <c r="A9" s="54"/>
      <c r="B9" s="50"/>
      <c r="C9" s="50"/>
      <c r="D9" s="50"/>
      <c r="E9" s="50"/>
      <c r="F9" s="50"/>
      <c r="G9" s="57"/>
      <c r="H9" s="54"/>
      <c r="I9" s="59"/>
      <c r="J9" s="50"/>
      <c r="K9" s="55"/>
      <c r="L9" s="55"/>
      <c r="M9" s="55"/>
      <c r="N9" s="55"/>
      <c r="O9" s="50"/>
      <c r="P9" s="50"/>
      <c r="Q9" s="16" t="s">
        <v>34</v>
      </c>
      <c r="R9" s="16" t="s">
        <v>35</v>
      </c>
      <c r="S9" s="16" t="s">
        <v>36</v>
      </c>
      <c r="T9" s="16" t="s">
        <v>37</v>
      </c>
      <c r="U9" s="16" t="s">
        <v>38</v>
      </c>
      <c r="V9" s="16" t="s">
        <v>6</v>
      </c>
      <c r="W9" s="16" t="s">
        <v>39</v>
      </c>
      <c r="X9" s="16" t="s">
        <v>8</v>
      </c>
      <c r="Y9" s="16" t="s">
        <v>9</v>
      </c>
      <c r="Z9" s="1" t="s">
        <v>11</v>
      </c>
      <c r="AA9" s="1" t="s">
        <v>1</v>
      </c>
      <c r="AB9" s="59"/>
      <c r="AC9" s="64"/>
      <c r="AD9" s="64"/>
      <c r="AE9" s="55"/>
      <c r="AF9" s="55"/>
      <c r="AG9" s="55"/>
      <c r="AH9" s="55"/>
      <c r="AI9" s="64"/>
    </row>
    <row r="10" spans="1:35" s="23" customFormat="1" ht="60" hidden="1" customHeight="1" x14ac:dyDescent="0.25">
      <c r="A10" s="65"/>
      <c r="B10" s="65"/>
      <c r="C10" s="66"/>
      <c r="D10" s="21" t="s">
        <v>82</v>
      </c>
      <c r="E10" s="66"/>
      <c r="F10" s="67"/>
      <c r="G10" s="24"/>
      <c r="H10" s="24"/>
      <c r="I10" s="22"/>
      <c r="J10" s="25"/>
      <c r="K10" s="25"/>
      <c r="L10" s="25"/>
      <c r="M10" s="25">
        <v>16986850.02</v>
      </c>
      <c r="N10" s="25">
        <v>16986850.02</v>
      </c>
      <c r="O10" s="20"/>
      <c r="P10" s="20"/>
      <c r="Q10" s="29">
        <f t="shared" ref="Q10:Q13" si="0">J10</f>
        <v>0</v>
      </c>
      <c r="R10" s="29">
        <f t="shared" ref="R10:T24" si="1">M10</f>
        <v>16986850.02</v>
      </c>
      <c r="S10" s="29">
        <f t="shared" si="1"/>
        <v>16986850.02</v>
      </c>
      <c r="T10" s="68"/>
      <c r="U10" s="68"/>
      <c r="V10" s="68"/>
      <c r="W10" s="68"/>
      <c r="X10" s="73"/>
      <c r="Y10" s="73"/>
      <c r="Z10" s="65"/>
      <c r="AA10" s="66"/>
      <c r="AB10" s="71"/>
      <c r="AC10" s="70"/>
      <c r="AD10" s="71"/>
      <c r="AE10" s="71"/>
      <c r="AF10" s="72"/>
      <c r="AG10" s="72"/>
      <c r="AH10" s="72"/>
      <c r="AI10" s="69"/>
    </row>
    <row r="11" spans="1:35" s="23" customFormat="1" ht="60" hidden="1" customHeight="1" x14ac:dyDescent="0.25">
      <c r="A11" s="65"/>
      <c r="B11" s="65"/>
      <c r="C11" s="66"/>
      <c r="D11" s="21" t="s">
        <v>83</v>
      </c>
      <c r="E11" s="66"/>
      <c r="F11" s="67"/>
      <c r="G11" s="24"/>
      <c r="H11" s="24"/>
      <c r="I11" s="22"/>
      <c r="J11" s="25"/>
      <c r="K11" s="25"/>
      <c r="L11" s="25"/>
      <c r="M11" s="25">
        <v>1009216</v>
      </c>
      <c r="N11" s="25">
        <v>1009216</v>
      </c>
      <c r="O11" s="20"/>
      <c r="P11" s="20"/>
      <c r="Q11" s="29">
        <f t="shared" si="0"/>
        <v>0</v>
      </c>
      <c r="R11" s="29">
        <f t="shared" si="1"/>
        <v>1009216</v>
      </c>
      <c r="S11" s="29">
        <f t="shared" si="1"/>
        <v>1009216</v>
      </c>
      <c r="T11" s="68"/>
      <c r="U11" s="68"/>
      <c r="V11" s="68"/>
      <c r="W11" s="68"/>
      <c r="X11" s="73"/>
      <c r="Y11" s="73"/>
      <c r="Z11" s="65"/>
      <c r="AA11" s="66"/>
      <c r="AB11" s="71"/>
      <c r="AC11" s="70"/>
      <c r="AD11" s="71"/>
      <c r="AE11" s="71"/>
      <c r="AF11" s="72"/>
      <c r="AG11" s="72"/>
      <c r="AH11" s="72"/>
      <c r="AI11" s="69"/>
    </row>
    <row r="12" spans="1:35" s="12" customFormat="1" ht="57.75" hidden="1" customHeight="1" x14ac:dyDescent="0.25">
      <c r="A12" s="27"/>
      <c r="B12" s="27"/>
      <c r="C12" s="27"/>
      <c r="D12" s="21" t="s">
        <v>84</v>
      </c>
      <c r="E12" s="28"/>
      <c r="F12" s="26"/>
      <c r="G12" s="26"/>
      <c r="H12" s="26"/>
      <c r="I12" s="26"/>
      <c r="J12" s="25"/>
      <c r="K12" s="25"/>
      <c r="L12" s="25"/>
      <c r="M12" s="25">
        <v>750000</v>
      </c>
      <c r="N12" s="25">
        <v>750000</v>
      </c>
      <c r="O12" s="25"/>
      <c r="P12" s="19"/>
      <c r="Q12" s="29">
        <f t="shared" si="0"/>
        <v>0</v>
      </c>
      <c r="R12" s="29">
        <f t="shared" si="1"/>
        <v>750000</v>
      </c>
      <c r="S12" s="29">
        <f t="shared" si="1"/>
        <v>750000</v>
      </c>
      <c r="T12" s="29"/>
      <c r="U12" s="29"/>
      <c r="V12" s="19"/>
      <c r="W12" s="29"/>
      <c r="X12" s="30">
        <v>1</v>
      </c>
      <c r="Y12" s="30">
        <v>1</v>
      </c>
      <c r="Z12" s="28"/>
      <c r="AA12" s="28"/>
      <c r="AB12" s="28"/>
      <c r="AC12" s="28"/>
      <c r="AD12" s="28"/>
      <c r="AE12" s="28"/>
      <c r="AF12" s="20"/>
      <c r="AG12" s="20"/>
      <c r="AH12" s="20"/>
      <c r="AI12" s="28"/>
    </row>
    <row r="13" spans="1:35" s="12" customFormat="1" ht="30" hidden="1" customHeight="1" x14ac:dyDescent="0.25">
      <c r="A13" s="27"/>
      <c r="B13" s="28"/>
      <c r="C13" s="28"/>
      <c r="D13" s="21"/>
      <c r="E13" s="28"/>
      <c r="F13" s="28"/>
      <c r="G13" s="28"/>
      <c r="H13" s="28"/>
      <c r="I13" s="28"/>
      <c r="J13" s="20"/>
      <c r="K13" s="20"/>
      <c r="L13" s="20"/>
      <c r="M13" s="20"/>
      <c r="N13" s="20">
        <v>343731.67</v>
      </c>
      <c r="O13" s="19"/>
      <c r="P13" s="19">
        <v>30346583.640000001</v>
      </c>
      <c r="Q13" s="29">
        <f t="shared" si="0"/>
        <v>0</v>
      </c>
      <c r="R13" s="29">
        <f t="shared" si="1"/>
        <v>0</v>
      </c>
      <c r="S13" s="29">
        <f t="shared" si="1"/>
        <v>343731.67</v>
      </c>
      <c r="T13" s="29"/>
      <c r="U13" s="29"/>
      <c r="V13" s="29"/>
      <c r="W13" s="29"/>
      <c r="X13" s="30">
        <v>1</v>
      </c>
      <c r="Y13" s="30">
        <v>1</v>
      </c>
      <c r="Z13" s="28"/>
      <c r="AA13" s="28"/>
      <c r="AB13" s="28"/>
      <c r="AC13" s="28"/>
      <c r="AD13" s="28"/>
      <c r="AE13" s="28"/>
      <c r="AF13" s="20"/>
      <c r="AG13" s="20"/>
      <c r="AH13" s="20"/>
      <c r="AI13" s="28" t="s">
        <v>86</v>
      </c>
    </row>
    <row r="14" spans="1:35" s="12" customFormat="1" ht="29.25" hidden="1" customHeight="1" x14ac:dyDescent="0.25">
      <c r="A14" s="27"/>
      <c r="B14" s="28"/>
      <c r="C14" s="28"/>
      <c r="D14" s="32"/>
      <c r="E14" s="28"/>
      <c r="F14" s="28"/>
      <c r="G14" s="28"/>
      <c r="H14" s="28"/>
      <c r="I14" s="28"/>
      <c r="J14" s="20"/>
      <c r="K14" s="20">
        <v>4000000</v>
      </c>
      <c r="L14" s="20"/>
      <c r="M14" s="20">
        <v>4000000</v>
      </c>
      <c r="N14" s="20"/>
      <c r="O14" s="20"/>
      <c r="P14" s="20"/>
      <c r="Q14" s="29"/>
      <c r="R14" s="29">
        <f t="shared" si="1"/>
        <v>4000000</v>
      </c>
      <c r="S14" s="29">
        <f t="shared" si="1"/>
        <v>0</v>
      </c>
      <c r="T14" s="29">
        <f t="shared" si="1"/>
        <v>0</v>
      </c>
      <c r="U14" s="29">
        <f t="shared" ref="U14:U15" si="2">V14</f>
        <v>0</v>
      </c>
      <c r="V14" s="29">
        <f t="shared" ref="V14:V38" si="3">P14</f>
        <v>0</v>
      </c>
      <c r="W14" s="29">
        <f t="shared" ref="W14:W15" si="4">V14</f>
        <v>0</v>
      </c>
      <c r="X14" s="30">
        <v>1</v>
      </c>
      <c r="Y14" s="30">
        <v>1</v>
      </c>
      <c r="Z14" s="28"/>
      <c r="AA14" s="28"/>
      <c r="AB14" s="28"/>
      <c r="AC14" s="28"/>
      <c r="AD14" s="28"/>
      <c r="AE14" s="28"/>
      <c r="AF14" s="19"/>
      <c r="AG14" s="19"/>
      <c r="AH14" s="19"/>
      <c r="AI14" s="28"/>
    </row>
    <row r="15" spans="1:35" s="12" customFormat="1" ht="57.75" hidden="1" customHeight="1" x14ac:dyDescent="0.25">
      <c r="A15" s="27"/>
      <c r="B15" s="28"/>
      <c r="C15" s="28"/>
      <c r="D15" s="32"/>
      <c r="E15" s="28"/>
      <c r="F15" s="28" t="s">
        <v>50</v>
      </c>
      <c r="G15" s="31"/>
      <c r="H15" s="31"/>
      <c r="I15" s="28"/>
      <c r="J15" s="20"/>
      <c r="K15" s="20"/>
      <c r="L15" s="20"/>
      <c r="M15" s="20"/>
      <c r="N15" s="43">
        <v>100942149.58</v>
      </c>
      <c r="O15" s="20">
        <v>0</v>
      </c>
      <c r="P15" s="20">
        <v>0</v>
      </c>
      <c r="Q15" s="29">
        <f t="shared" ref="Q15" si="5">J15</f>
        <v>0</v>
      </c>
      <c r="R15" s="29">
        <f t="shared" si="1"/>
        <v>0</v>
      </c>
      <c r="S15" s="29">
        <f t="shared" si="1"/>
        <v>100942149.58</v>
      </c>
      <c r="T15" s="29">
        <f t="shared" si="1"/>
        <v>0</v>
      </c>
      <c r="U15" s="29">
        <f t="shared" si="2"/>
        <v>0</v>
      </c>
      <c r="V15" s="29">
        <f t="shared" si="3"/>
        <v>0</v>
      </c>
      <c r="W15" s="29">
        <f t="shared" si="4"/>
        <v>0</v>
      </c>
      <c r="X15" s="30">
        <v>0.63</v>
      </c>
      <c r="Y15" s="30">
        <v>0.63</v>
      </c>
      <c r="Z15" s="28"/>
      <c r="AA15" s="28"/>
      <c r="AB15" s="28"/>
      <c r="AC15" s="28"/>
      <c r="AD15" s="28"/>
      <c r="AE15" s="28"/>
      <c r="AF15" s="20"/>
      <c r="AG15" s="20"/>
      <c r="AH15" s="20"/>
      <c r="AI15" s="28" t="s">
        <v>87</v>
      </c>
    </row>
    <row r="16" spans="1:35" s="12" customFormat="1" ht="55.5" hidden="1" customHeight="1" x14ac:dyDescent="0.25">
      <c r="A16" s="27"/>
      <c r="B16" s="28"/>
      <c r="C16" s="28"/>
      <c r="D16" s="32"/>
      <c r="E16" s="28"/>
      <c r="F16" s="28"/>
      <c r="G16" s="28"/>
      <c r="H16" s="28"/>
      <c r="I16" s="28"/>
      <c r="J16" s="19"/>
      <c r="K16" s="19"/>
      <c r="L16" s="19"/>
      <c r="M16" s="19"/>
      <c r="N16" s="19"/>
      <c r="O16" s="20">
        <v>0</v>
      </c>
      <c r="P16" s="20">
        <v>0</v>
      </c>
      <c r="Q16" s="27"/>
      <c r="R16" s="27"/>
      <c r="S16" s="29">
        <v>0</v>
      </c>
      <c r="T16" s="29">
        <f t="shared" si="1"/>
        <v>0</v>
      </c>
      <c r="U16" s="29">
        <v>0</v>
      </c>
      <c r="V16" s="29">
        <f t="shared" si="3"/>
        <v>0</v>
      </c>
      <c r="W16" s="29">
        <v>0</v>
      </c>
      <c r="X16" s="30">
        <v>0.98</v>
      </c>
      <c r="Y16" s="30">
        <v>0.98</v>
      </c>
      <c r="Z16" s="28"/>
      <c r="AA16" s="28"/>
      <c r="AB16" s="28"/>
      <c r="AC16" s="28"/>
      <c r="AD16" s="28"/>
      <c r="AE16" s="28"/>
      <c r="AF16" s="20"/>
      <c r="AG16" s="20"/>
      <c r="AH16" s="20"/>
      <c r="AI16" s="28"/>
    </row>
    <row r="17" spans="1:35" s="12" customFormat="1" ht="45" hidden="1" customHeight="1" x14ac:dyDescent="0.25">
      <c r="A17" s="40" t="s">
        <v>33</v>
      </c>
      <c r="B17" s="33">
        <v>2013</v>
      </c>
      <c r="C17" s="33" t="s">
        <v>46</v>
      </c>
      <c r="D17" s="42" t="s">
        <v>41</v>
      </c>
      <c r="E17" s="33" t="s">
        <v>48</v>
      </c>
      <c r="F17" s="33" t="s">
        <v>29</v>
      </c>
      <c r="G17" s="41">
        <v>41729</v>
      </c>
      <c r="H17" s="41">
        <v>42007</v>
      </c>
      <c r="I17" s="28"/>
      <c r="J17" s="36">
        <v>2000000</v>
      </c>
      <c r="K17" s="36">
        <v>2000000</v>
      </c>
      <c r="L17" s="20"/>
      <c r="M17" s="20"/>
      <c r="N17" s="36">
        <v>2000000</v>
      </c>
      <c r="O17" s="36">
        <v>1977475.2</v>
      </c>
      <c r="P17" s="36">
        <v>1977475.2</v>
      </c>
      <c r="Q17" s="39">
        <f t="shared" ref="Q17:R32" si="6">J17</f>
        <v>2000000</v>
      </c>
      <c r="R17" s="38">
        <f t="shared" si="6"/>
        <v>2000000</v>
      </c>
      <c r="S17" s="38">
        <f t="shared" ref="S17:S23" si="7">R17</f>
        <v>2000000</v>
      </c>
      <c r="T17" s="39">
        <f t="shared" si="1"/>
        <v>1977475.2</v>
      </c>
      <c r="U17" s="38">
        <f t="shared" ref="U17:U24" si="8">V17</f>
        <v>1977475.2</v>
      </c>
      <c r="V17" s="38">
        <f t="shared" si="3"/>
        <v>1977475.2</v>
      </c>
      <c r="W17" s="39">
        <f t="shared" ref="W17:W24" si="9">V17</f>
        <v>1977475.2</v>
      </c>
      <c r="X17" s="44">
        <v>1</v>
      </c>
      <c r="Y17" s="44">
        <v>1</v>
      </c>
      <c r="Z17" s="33"/>
      <c r="AA17" s="33"/>
      <c r="AB17" s="33" t="s">
        <v>30</v>
      </c>
      <c r="AC17" s="33" t="s">
        <v>54</v>
      </c>
      <c r="AD17" s="33" t="s">
        <v>52</v>
      </c>
      <c r="AE17" s="33" t="s">
        <v>59</v>
      </c>
      <c r="AF17" s="36"/>
      <c r="AG17" s="36"/>
      <c r="AH17" s="36">
        <f>N17-P17</f>
        <v>22524.800000000047</v>
      </c>
      <c r="AI17" s="33"/>
    </row>
    <row r="18" spans="1:35" s="12" customFormat="1" ht="45" hidden="1" customHeight="1" x14ac:dyDescent="0.25">
      <c r="A18" s="40" t="s">
        <v>33</v>
      </c>
      <c r="B18" s="33">
        <v>2013</v>
      </c>
      <c r="C18" s="33" t="s">
        <v>40</v>
      </c>
      <c r="D18" s="42" t="s">
        <v>42</v>
      </c>
      <c r="E18" s="33" t="s">
        <v>27</v>
      </c>
      <c r="F18" s="33" t="s">
        <v>47</v>
      </c>
      <c r="G18" s="41">
        <v>41641</v>
      </c>
      <c r="H18" s="41">
        <v>41968</v>
      </c>
      <c r="I18" s="28"/>
      <c r="J18" s="36">
        <v>1300000</v>
      </c>
      <c r="K18" s="36">
        <v>1300000</v>
      </c>
      <c r="L18" s="20"/>
      <c r="M18" s="20"/>
      <c r="N18" s="36">
        <v>1300000</v>
      </c>
      <c r="O18" s="36">
        <v>1300000</v>
      </c>
      <c r="P18" s="36">
        <v>1081337.94</v>
      </c>
      <c r="Q18" s="39">
        <f t="shared" si="6"/>
        <v>1300000</v>
      </c>
      <c r="R18" s="38">
        <f t="shared" si="6"/>
        <v>1300000</v>
      </c>
      <c r="S18" s="38">
        <f t="shared" si="7"/>
        <v>1300000</v>
      </c>
      <c r="T18" s="39">
        <f t="shared" si="1"/>
        <v>1300000</v>
      </c>
      <c r="U18" s="38">
        <f t="shared" si="8"/>
        <v>1081337.94</v>
      </c>
      <c r="V18" s="38">
        <f t="shared" si="3"/>
        <v>1081337.94</v>
      </c>
      <c r="W18" s="39">
        <f t="shared" si="9"/>
        <v>1081337.94</v>
      </c>
      <c r="X18" s="44">
        <v>0.83</v>
      </c>
      <c r="Y18" s="44">
        <v>0.73</v>
      </c>
      <c r="Z18" s="33"/>
      <c r="AA18" s="33"/>
      <c r="AB18" s="33" t="s">
        <v>30</v>
      </c>
      <c r="AC18" s="33" t="s">
        <v>53</v>
      </c>
      <c r="AD18" s="33" t="s">
        <v>52</v>
      </c>
      <c r="AE18" s="33" t="s">
        <v>58</v>
      </c>
      <c r="AF18" s="36"/>
      <c r="AG18" s="36"/>
      <c r="AH18" s="36"/>
      <c r="AI18" s="33"/>
    </row>
    <row r="19" spans="1:35" s="12" customFormat="1" ht="45" hidden="1" customHeight="1" x14ac:dyDescent="0.25">
      <c r="A19" s="40" t="s">
        <v>33</v>
      </c>
      <c r="B19" s="33">
        <v>2013</v>
      </c>
      <c r="C19" s="33" t="s">
        <v>40</v>
      </c>
      <c r="D19" s="42" t="s">
        <v>43</v>
      </c>
      <c r="E19" s="33" t="s">
        <v>48</v>
      </c>
      <c r="F19" s="33" t="s">
        <v>29</v>
      </c>
      <c r="G19" s="41">
        <v>41743</v>
      </c>
      <c r="H19" s="41">
        <v>41876</v>
      </c>
      <c r="I19" s="28"/>
      <c r="J19" s="36">
        <v>2500000</v>
      </c>
      <c r="K19" s="36">
        <v>2500000</v>
      </c>
      <c r="L19" s="20"/>
      <c r="M19" s="20"/>
      <c r="N19" s="36">
        <v>2500000</v>
      </c>
      <c r="O19" s="36">
        <v>2436000</v>
      </c>
      <c r="P19" s="36">
        <f>1930588+139200</f>
        <v>2069788</v>
      </c>
      <c r="Q19" s="39">
        <f t="shared" si="6"/>
        <v>2500000</v>
      </c>
      <c r="R19" s="38">
        <f t="shared" si="6"/>
        <v>2500000</v>
      </c>
      <c r="S19" s="38">
        <f t="shared" si="7"/>
        <v>2500000</v>
      </c>
      <c r="T19" s="39">
        <f t="shared" si="1"/>
        <v>2436000</v>
      </c>
      <c r="U19" s="38">
        <f t="shared" si="8"/>
        <v>2069788</v>
      </c>
      <c r="V19" s="38">
        <f t="shared" si="3"/>
        <v>2069788</v>
      </c>
      <c r="W19" s="39">
        <f t="shared" si="9"/>
        <v>2069788</v>
      </c>
      <c r="X19" s="44">
        <v>0.57999999999999996</v>
      </c>
      <c r="Y19" s="44">
        <v>0.64</v>
      </c>
      <c r="Z19" s="33"/>
      <c r="AA19" s="33"/>
      <c r="AB19" s="33" t="s">
        <v>30</v>
      </c>
      <c r="AC19" s="33" t="s">
        <v>56</v>
      </c>
      <c r="AD19" s="33" t="s">
        <v>55</v>
      </c>
      <c r="AE19" s="33" t="s">
        <v>57</v>
      </c>
      <c r="AF19" s="36"/>
      <c r="AG19" s="36"/>
      <c r="AH19" s="36">
        <f t="shared" ref="AH19:AH21" si="10">N19-P19</f>
        <v>430212</v>
      </c>
      <c r="AI19" s="33"/>
    </row>
    <row r="20" spans="1:35" s="12" customFormat="1" ht="60" hidden="1" customHeight="1" x14ac:dyDescent="0.25">
      <c r="A20" s="40" t="s">
        <v>33</v>
      </c>
      <c r="B20" s="33">
        <v>2013</v>
      </c>
      <c r="C20" s="33" t="s">
        <v>46</v>
      </c>
      <c r="D20" s="42" t="s">
        <v>44</v>
      </c>
      <c r="E20" s="33" t="s">
        <v>48</v>
      </c>
      <c r="F20" s="33" t="s">
        <v>29</v>
      </c>
      <c r="G20" s="41">
        <v>41695</v>
      </c>
      <c r="H20" s="41">
        <v>41942</v>
      </c>
      <c r="I20" s="28"/>
      <c r="J20" s="36">
        <v>600000</v>
      </c>
      <c r="K20" s="36">
        <v>600000</v>
      </c>
      <c r="L20" s="20"/>
      <c r="M20" s="20"/>
      <c r="N20" s="36">
        <v>600000</v>
      </c>
      <c r="O20" s="36">
        <v>600000</v>
      </c>
      <c r="P20" s="36">
        <v>600000</v>
      </c>
      <c r="Q20" s="39">
        <f t="shared" si="6"/>
        <v>600000</v>
      </c>
      <c r="R20" s="38">
        <f t="shared" si="6"/>
        <v>600000</v>
      </c>
      <c r="S20" s="38">
        <f t="shared" si="7"/>
        <v>600000</v>
      </c>
      <c r="T20" s="39">
        <f t="shared" si="1"/>
        <v>600000</v>
      </c>
      <c r="U20" s="38">
        <f t="shared" si="8"/>
        <v>600000</v>
      </c>
      <c r="V20" s="38">
        <f t="shared" si="3"/>
        <v>600000</v>
      </c>
      <c r="W20" s="39">
        <f t="shared" si="9"/>
        <v>600000</v>
      </c>
      <c r="X20" s="44">
        <v>1</v>
      </c>
      <c r="Y20" s="44">
        <v>1</v>
      </c>
      <c r="Z20" s="33"/>
      <c r="AA20" s="33"/>
      <c r="AB20" s="33" t="s">
        <v>30</v>
      </c>
      <c r="AC20" s="33" t="s">
        <v>61</v>
      </c>
      <c r="AD20" s="33" t="s">
        <v>52</v>
      </c>
      <c r="AE20" s="33" t="s">
        <v>60</v>
      </c>
      <c r="AF20" s="36"/>
      <c r="AG20" s="36"/>
      <c r="AH20" s="36">
        <f t="shared" si="10"/>
        <v>0</v>
      </c>
      <c r="AI20" s="33"/>
    </row>
    <row r="21" spans="1:35" s="12" customFormat="1" ht="45" hidden="1" customHeight="1" x14ac:dyDescent="0.25">
      <c r="A21" s="40" t="s">
        <v>33</v>
      </c>
      <c r="B21" s="33">
        <v>2013</v>
      </c>
      <c r="C21" s="33" t="s">
        <v>46</v>
      </c>
      <c r="D21" s="42" t="s">
        <v>45</v>
      </c>
      <c r="E21" s="33" t="s">
        <v>48</v>
      </c>
      <c r="F21" s="33" t="s">
        <v>29</v>
      </c>
      <c r="G21" s="41">
        <v>41729</v>
      </c>
      <c r="H21" s="41">
        <v>41855</v>
      </c>
      <c r="I21" s="28"/>
      <c r="J21" s="36">
        <v>2619551</v>
      </c>
      <c r="K21" s="36">
        <v>2619551</v>
      </c>
      <c r="L21" s="20"/>
      <c r="M21" s="20"/>
      <c r="N21" s="36">
        <v>2619551</v>
      </c>
      <c r="O21" s="36">
        <v>2592291</v>
      </c>
      <c r="P21" s="36">
        <f>1592370.98+649136</f>
        <v>2241506.98</v>
      </c>
      <c r="Q21" s="39">
        <f t="shared" si="6"/>
        <v>2619551</v>
      </c>
      <c r="R21" s="38">
        <f t="shared" si="6"/>
        <v>2619551</v>
      </c>
      <c r="S21" s="38">
        <f t="shared" si="7"/>
        <v>2619551</v>
      </c>
      <c r="T21" s="39">
        <f t="shared" si="1"/>
        <v>2592291</v>
      </c>
      <c r="U21" s="38">
        <f t="shared" si="8"/>
        <v>2241506.98</v>
      </c>
      <c r="V21" s="38">
        <f t="shared" si="3"/>
        <v>2241506.98</v>
      </c>
      <c r="W21" s="39">
        <f t="shared" si="9"/>
        <v>2241506.98</v>
      </c>
      <c r="X21" s="44">
        <v>0.74839999999999995</v>
      </c>
      <c r="Y21" s="44">
        <v>0.82340000000000002</v>
      </c>
      <c r="Z21" s="33"/>
      <c r="AA21" s="33"/>
      <c r="AB21" s="33" t="s">
        <v>30</v>
      </c>
      <c r="AC21" s="33" t="s">
        <v>64</v>
      </c>
      <c r="AD21" s="33" t="s">
        <v>62</v>
      </c>
      <c r="AE21" s="33" t="s">
        <v>63</v>
      </c>
      <c r="AF21" s="36"/>
      <c r="AG21" s="36"/>
      <c r="AH21" s="36">
        <f t="shared" si="10"/>
        <v>378044.02</v>
      </c>
      <c r="AI21" s="33"/>
    </row>
    <row r="22" spans="1:35" s="12" customFormat="1" ht="60" customHeight="1" x14ac:dyDescent="0.25">
      <c r="A22" s="40" t="s">
        <v>33</v>
      </c>
      <c r="B22" s="33">
        <v>2014</v>
      </c>
      <c r="C22" s="33" t="s">
        <v>40</v>
      </c>
      <c r="D22" s="42" t="s">
        <v>65</v>
      </c>
      <c r="E22" s="33" t="s">
        <v>21</v>
      </c>
      <c r="F22" s="33" t="s">
        <v>50</v>
      </c>
      <c r="G22" s="41">
        <v>42045</v>
      </c>
      <c r="H22" s="41">
        <v>42149</v>
      </c>
      <c r="I22" s="28"/>
      <c r="J22" s="36">
        <v>9400000</v>
      </c>
      <c r="K22" s="36">
        <v>9400000</v>
      </c>
      <c r="L22" s="20"/>
      <c r="M22" s="20"/>
      <c r="N22" s="36">
        <v>9400000</v>
      </c>
      <c r="O22" s="36">
        <f>9122478.94+9400+268121.05</f>
        <v>9399999.9900000002</v>
      </c>
      <c r="P22" s="36">
        <v>9360893.2599999998</v>
      </c>
      <c r="Q22" s="39">
        <f t="shared" si="6"/>
        <v>9400000</v>
      </c>
      <c r="R22" s="39">
        <f t="shared" si="6"/>
        <v>9400000</v>
      </c>
      <c r="S22" s="38">
        <f t="shared" si="7"/>
        <v>9400000</v>
      </c>
      <c r="T22" s="39">
        <f t="shared" si="1"/>
        <v>9399999.9900000002</v>
      </c>
      <c r="U22" s="38">
        <f t="shared" si="8"/>
        <v>9360893.2599999998</v>
      </c>
      <c r="V22" s="38">
        <f t="shared" si="3"/>
        <v>9360893.2599999998</v>
      </c>
      <c r="W22" s="39">
        <f t="shared" si="9"/>
        <v>9360893.2599999998</v>
      </c>
      <c r="X22" s="44">
        <v>1</v>
      </c>
      <c r="Y22" s="44">
        <v>1</v>
      </c>
      <c r="Z22" s="33"/>
      <c r="AA22" s="33"/>
      <c r="AB22" s="33" t="s">
        <v>51</v>
      </c>
      <c r="AC22" s="33">
        <v>264848688</v>
      </c>
      <c r="AD22" s="33" t="s">
        <v>68</v>
      </c>
      <c r="AE22" s="33" t="s">
        <v>69</v>
      </c>
      <c r="AF22" s="36">
        <v>41046.14</v>
      </c>
      <c r="AG22" s="36"/>
      <c r="AH22" s="36">
        <v>77154.2</v>
      </c>
      <c r="AI22" s="33" t="s">
        <v>118</v>
      </c>
    </row>
    <row r="23" spans="1:35" s="12" customFormat="1" ht="60" customHeight="1" x14ac:dyDescent="0.25">
      <c r="A23" s="40" t="s">
        <v>33</v>
      </c>
      <c r="B23" s="33">
        <v>2014</v>
      </c>
      <c r="C23" s="33" t="s">
        <v>40</v>
      </c>
      <c r="D23" s="42" t="s">
        <v>66</v>
      </c>
      <c r="E23" s="33" t="s">
        <v>48</v>
      </c>
      <c r="F23" s="33" t="s">
        <v>29</v>
      </c>
      <c r="G23" s="41">
        <v>42357</v>
      </c>
      <c r="H23" s="41">
        <v>42155</v>
      </c>
      <c r="I23" s="28"/>
      <c r="J23" s="36">
        <v>400000</v>
      </c>
      <c r="K23" s="36">
        <v>400000</v>
      </c>
      <c r="L23" s="20"/>
      <c r="M23" s="20"/>
      <c r="N23" s="36">
        <v>400000</v>
      </c>
      <c r="O23" s="36">
        <v>398000</v>
      </c>
      <c r="P23" s="36">
        <v>398000</v>
      </c>
      <c r="Q23" s="39">
        <f t="shared" si="6"/>
        <v>400000</v>
      </c>
      <c r="R23" s="39">
        <f t="shared" si="6"/>
        <v>400000</v>
      </c>
      <c r="S23" s="38">
        <f t="shared" si="7"/>
        <v>400000</v>
      </c>
      <c r="T23" s="39">
        <f t="shared" si="1"/>
        <v>398000</v>
      </c>
      <c r="U23" s="38">
        <f t="shared" si="8"/>
        <v>398000</v>
      </c>
      <c r="V23" s="38">
        <f t="shared" si="3"/>
        <v>398000</v>
      </c>
      <c r="W23" s="39">
        <f t="shared" si="9"/>
        <v>398000</v>
      </c>
      <c r="X23" s="44">
        <v>1</v>
      </c>
      <c r="Y23" s="44">
        <v>1</v>
      </c>
      <c r="Z23" s="33"/>
      <c r="AA23" s="33"/>
      <c r="AB23" s="33" t="s">
        <v>51</v>
      </c>
      <c r="AC23" s="33" t="s">
        <v>70</v>
      </c>
      <c r="AD23" s="33" t="s">
        <v>74</v>
      </c>
      <c r="AE23" s="33" t="s">
        <v>75</v>
      </c>
      <c r="AF23" s="36">
        <v>49.29</v>
      </c>
      <c r="AG23" s="36"/>
      <c r="AH23" s="36">
        <v>6696.09</v>
      </c>
      <c r="AI23" s="33"/>
    </row>
    <row r="24" spans="1:35" s="12" customFormat="1" ht="45" customHeight="1" x14ac:dyDescent="0.25">
      <c r="A24" s="40" t="s">
        <v>33</v>
      </c>
      <c r="B24" s="33">
        <v>2014</v>
      </c>
      <c r="C24" s="33" t="s">
        <v>40</v>
      </c>
      <c r="D24" s="42" t="s">
        <v>67</v>
      </c>
      <c r="E24" s="33" t="s">
        <v>27</v>
      </c>
      <c r="F24" s="33" t="s">
        <v>47</v>
      </c>
      <c r="G24" s="41">
        <v>41975</v>
      </c>
      <c r="H24" s="41">
        <v>42153</v>
      </c>
      <c r="I24" s="28"/>
      <c r="J24" s="36">
        <v>609124</v>
      </c>
      <c r="K24" s="36">
        <v>609124</v>
      </c>
      <c r="L24" s="20"/>
      <c r="M24" s="20"/>
      <c r="N24" s="36">
        <v>243650</v>
      </c>
      <c r="O24" s="36">
        <v>606776.21</v>
      </c>
      <c r="P24" s="36">
        <v>120606.19</v>
      </c>
      <c r="Q24" s="39">
        <f t="shared" si="6"/>
        <v>609124</v>
      </c>
      <c r="R24" s="39">
        <f t="shared" si="6"/>
        <v>609124</v>
      </c>
      <c r="S24" s="38">
        <f>N24</f>
        <v>243650</v>
      </c>
      <c r="T24" s="39">
        <f t="shared" si="1"/>
        <v>606776.21</v>
      </c>
      <c r="U24" s="38">
        <f t="shared" si="8"/>
        <v>120606.19</v>
      </c>
      <c r="V24" s="38">
        <f t="shared" si="3"/>
        <v>120606.19</v>
      </c>
      <c r="W24" s="39">
        <f t="shared" si="9"/>
        <v>120606.19</v>
      </c>
      <c r="X24" s="44">
        <v>0</v>
      </c>
      <c r="Y24" s="44">
        <v>0.2</v>
      </c>
      <c r="Z24" s="33"/>
      <c r="AA24" s="33"/>
      <c r="AB24" s="33" t="s">
        <v>47</v>
      </c>
      <c r="AC24" s="33" t="s">
        <v>71</v>
      </c>
      <c r="AD24" s="33" t="s">
        <v>72</v>
      </c>
      <c r="AE24" s="33" t="s">
        <v>73</v>
      </c>
      <c r="AF24" s="36"/>
      <c r="AG24" s="36"/>
      <c r="AH24" s="36"/>
      <c r="AI24" s="33" t="s">
        <v>89</v>
      </c>
    </row>
    <row r="25" spans="1:35" s="12" customFormat="1" ht="45" hidden="1" customHeight="1" x14ac:dyDescent="0.25">
      <c r="A25" s="65"/>
      <c r="B25" s="66"/>
      <c r="C25" s="65"/>
      <c r="D25" s="37" t="s">
        <v>90</v>
      </c>
      <c r="E25" s="28" t="s">
        <v>21</v>
      </c>
      <c r="F25" s="28" t="s">
        <v>80</v>
      </c>
      <c r="G25" s="31">
        <v>42009</v>
      </c>
      <c r="H25" s="31">
        <v>42189</v>
      </c>
      <c r="I25" s="28"/>
      <c r="J25" s="20">
        <v>50000000</v>
      </c>
      <c r="K25" s="20">
        <v>50000000</v>
      </c>
      <c r="L25" s="20"/>
      <c r="M25" s="20"/>
      <c r="N25" s="20"/>
      <c r="O25" s="20">
        <v>42275525.009999998</v>
      </c>
      <c r="P25" s="20">
        <v>11868228.779999999</v>
      </c>
      <c r="Q25" s="19">
        <f t="shared" si="6"/>
        <v>50000000</v>
      </c>
      <c r="R25" s="19">
        <f t="shared" si="6"/>
        <v>50000000</v>
      </c>
      <c r="S25" s="29">
        <f>N25</f>
        <v>0</v>
      </c>
      <c r="T25" s="19">
        <f>O25</f>
        <v>42275525.009999998</v>
      </c>
      <c r="U25" s="29">
        <f>V25</f>
        <v>11868228.779999999</v>
      </c>
      <c r="V25" s="29">
        <f>P25</f>
        <v>11868228.779999999</v>
      </c>
      <c r="W25" s="29">
        <v>11931710</v>
      </c>
      <c r="X25" s="45">
        <v>0.28100000000000003</v>
      </c>
      <c r="Y25" s="45">
        <v>0.28100000000000003</v>
      </c>
      <c r="Z25" s="28"/>
      <c r="AA25" s="28"/>
      <c r="AB25" s="28"/>
      <c r="AC25" s="28"/>
      <c r="AD25" s="28"/>
      <c r="AE25" s="28"/>
      <c r="AF25" s="20"/>
      <c r="AG25" s="20"/>
      <c r="AH25" s="20"/>
      <c r="AI25" s="28"/>
    </row>
    <row r="26" spans="1:35" s="12" customFormat="1" ht="60" hidden="1" customHeight="1" x14ac:dyDescent="0.25">
      <c r="A26" s="65"/>
      <c r="B26" s="66"/>
      <c r="C26" s="65"/>
      <c r="D26" s="37" t="s">
        <v>91</v>
      </c>
      <c r="E26" s="28" t="s">
        <v>88</v>
      </c>
      <c r="F26" s="28" t="s">
        <v>80</v>
      </c>
      <c r="G26" s="31">
        <v>42004</v>
      </c>
      <c r="H26" s="31">
        <v>42013</v>
      </c>
      <c r="I26" s="28"/>
      <c r="J26" s="20">
        <v>32000000</v>
      </c>
      <c r="K26" s="20">
        <v>32000000</v>
      </c>
      <c r="L26" s="20"/>
      <c r="M26" s="20"/>
      <c r="N26" s="20"/>
      <c r="O26" s="20">
        <v>31994707.300000001</v>
      </c>
      <c r="P26" s="20">
        <v>31994707.300000001</v>
      </c>
      <c r="Q26" s="19">
        <f t="shared" si="6"/>
        <v>32000000</v>
      </c>
      <c r="R26" s="19">
        <f t="shared" si="6"/>
        <v>32000000</v>
      </c>
      <c r="S26" s="29">
        <f>N26</f>
        <v>0</v>
      </c>
      <c r="T26" s="19">
        <f>O26</f>
        <v>31994707.300000001</v>
      </c>
      <c r="U26" s="29">
        <f>V26</f>
        <v>31994707.300000001</v>
      </c>
      <c r="V26" s="29">
        <f>P26</f>
        <v>31994707.300000001</v>
      </c>
      <c r="W26" s="29">
        <f>V26</f>
        <v>31994707.300000001</v>
      </c>
      <c r="X26" s="45">
        <v>0.99980000000000002</v>
      </c>
      <c r="Y26" s="45">
        <v>0.99980000000000002</v>
      </c>
      <c r="Z26" s="28"/>
      <c r="AA26" s="28"/>
      <c r="AB26" s="28"/>
      <c r="AC26" s="28"/>
      <c r="AD26" s="28"/>
      <c r="AE26" s="28"/>
      <c r="AF26" s="20"/>
      <c r="AG26" s="20"/>
      <c r="AH26" s="20"/>
      <c r="AI26" s="28"/>
    </row>
    <row r="27" spans="1:35" s="12" customFormat="1" ht="60" hidden="1" customHeight="1" x14ac:dyDescent="0.25">
      <c r="A27" s="65"/>
      <c r="B27" s="66"/>
      <c r="C27" s="65"/>
      <c r="D27" s="37" t="s">
        <v>93</v>
      </c>
      <c r="E27" s="28" t="s">
        <v>21</v>
      </c>
      <c r="F27" s="28" t="s">
        <v>50</v>
      </c>
      <c r="G27" s="31">
        <v>42045</v>
      </c>
      <c r="H27" s="31">
        <v>42164</v>
      </c>
      <c r="I27" s="28"/>
      <c r="J27" s="20">
        <v>9000000</v>
      </c>
      <c r="K27" s="20">
        <v>9000000</v>
      </c>
      <c r="L27" s="20"/>
      <c r="M27" s="20"/>
      <c r="N27" s="20">
        <v>9000000</v>
      </c>
      <c r="O27" s="20">
        <f>14694422.04+38300</f>
        <v>14732722.039999999</v>
      </c>
      <c r="P27" s="20">
        <v>12158254.949999999</v>
      </c>
      <c r="Q27" s="19">
        <f t="shared" si="6"/>
        <v>9000000</v>
      </c>
      <c r="R27" s="19">
        <f t="shared" si="6"/>
        <v>9000000</v>
      </c>
      <c r="S27" s="29">
        <f t="shared" ref="S27:S31" si="11">R27</f>
        <v>9000000</v>
      </c>
      <c r="T27" s="19">
        <f t="shared" ref="T27:T38" si="12">O27</f>
        <v>14732722.039999999</v>
      </c>
      <c r="U27" s="29">
        <f t="shared" ref="U27:U38" si="13">V27</f>
        <v>12158254.949999999</v>
      </c>
      <c r="V27" s="29">
        <f t="shared" si="3"/>
        <v>12158254.949999999</v>
      </c>
      <c r="W27" s="19">
        <f t="shared" ref="W27:W38" si="14">V27</f>
        <v>12158254.949999999</v>
      </c>
      <c r="X27" s="34">
        <v>0.84209999999999996</v>
      </c>
      <c r="Y27" s="34">
        <v>0.83</v>
      </c>
      <c r="Z27" s="28"/>
      <c r="AA27" s="28"/>
      <c r="AB27" s="28"/>
      <c r="AC27" s="28"/>
      <c r="AD27" s="28"/>
      <c r="AE27" s="28"/>
      <c r="AF27" s="20"/>
      <c r="AG27" s="20"/>
      <c r="AH27" s="20"/>
      <c r="AI27" s="28" t="s">
        <v>94</v>
      </c>
    </row>
    <row r="28" spans="1:35" s="12" customFormat="1" ht="60" hidden="1" customHeight="1" x14ac:dyDescent="0.25">
      <c r="A28" s="65"/>
      <c r="B28" s="66"/>
      <c r="C28" s="65"/>
      <c r="D28" s="37" t="s">
        <v>95</v>
      </c>
      <c r="E28" s="28" t="s">
        <v>21</v>
      </c>
      <c r="F28" s="28" t="s">
        <v>50</v>
      </c>
      <c r="G28" s="31">
        <v>42045</v>
      </c>
      <c r="H28" s="31">
        <v>42164</v>
      </c>
      <c r="I28" s="28"/>
      <c r="J28" s="20">
        <v>9000000</v>
      </c>
      <c r="K28" s="20">
        <v>9000000</v>
      </c>
      <c r="L28" s="20"/>
      <c r="M28" s="20"/>
      <c r="N28" s="20">
        <v>9000000</v>
      </c>
      <c r="O28" s="20">
        <v>0</v>
      </c>
      <c r="P28" s="20">
        <v>0</v>
      </c>
      <c r="Q28" s="19">
        <f t="shared" si="6"/>
        <v>9000000</v>
      </c>
      <c r="R28" s="19">
        <f t="shared" si="6"/>
        <v>9000000</v>
      </c>
      <c r="S28" s="29">
        <f t="shared" si="11"/>
        <v>9000000</v>
      </c>
      <c r="T28" s="19">
        <f t="shared" si="12"/>
        <v>0</v>
      </c>
      <c r="U28" s="29">
        <f t="shared" si="13"/>
        <v>0</v>
      </c>
      <c r="V28" s="29">
        <f t="shared" si="3"/>
        <v>0</v>
      </c>
      <c r="W28" s="19">
        <f t="shared" si="14"/>
        <v>0</v>
      </c>
      <c r="X28" s="34">
        <v>0</v>
      </c>
      <c r="Y28" s="34">
        <v>0</v>
      </c>
      <c r="Z28" s="28"/>
      <c r="AA28" s="28"/>
      <c r="AB28" s="28"/>
      <c r="AC28" s="28"/>
      <c r="AD28" s="28"/>
      <c r="AE28" s="28"/>
      <c r="AF28" s="20"/>
      <c r="AG28" s="20"/>
      <c r="AH28" s="20"/>
      <c r="AI28" s="28" t="s">
        <v>94</v>
      </c>
    </row>
    <row r="29" spans="1:35" s="12" customFormat="1" ht="45" hidden="1" customHeight="1" x14ac:dyDescent="0.25">
      <c r="A29" s="65"/>
      <c r="B29" s="66"/>
      <c r="C29" s="65"/>
      <c r="D29" s="37" t="s">
        <v>96</v>
      </c>
      <c r="E29" s="28" t="s">
        <v>88</v>
      </c>
      <c r="F29" s="28" t="s">
        <v>50</v>
      </c>
      <c r="G29" s="31"/>
      <c r="H29" s="31"/>
      <c r="I29" s="28"/>
      <c r="J29" s="20">
        <v>20300000</v>
      </c>
      <c r="K29" s="20">
        <v>20300000</v>
      </c>
      <c r="L29" s="20"/>
      <c r="M29" s="20"/>
      <c r="N29" s="20">
        <v>20300000</v>
      </c>
      <c r="O29" s="20">
        <v>20279700</v>
      </c>
      <c r="P29" s="20">
        <v>8987833.0999999996</v>
      </c>
      <c r="Q29" s="19">
        <f t="shared" si="6"/>
        <v>20300000</v>
      </c>
      <c r="R29" s="19">
        <f t="shared" si="6"/>
        <v>20300000</v>
      </c>
      <c r="S29" s="29">
        <f t="shared" si="11"/>
        <v>20300000</v>
      </c>
      <c r="T29" s="19">
        <f t="shared" si="12"/>
        <v>20279700</v>
      </c>
      <c r="U29" s="29">
        <f t="shared" si="13"/>
        <v>8987833.0999999996</v>
      </c>
      <c r="V29" s="29">
        <f t="shared" si="3"/>
        <v>8987833.0999999996</v>
      </c>
      <c r="W29" s="19">
        <f t="shared" si="14"/>
        <v>8987833.0999999996</v>
      </c>
      <c r="X29" s="34">
        <v>0.44</v>
      </c>
      <c r="Y29" s="34">
        <v>0.44</v>
      </c>
      <c r="Z29" s="28"/>
      <c r="AA29" s="28"/>
      <c r="AB29" s="28"/>
      <c r="AC29" s="28"/>
      <c r="AD29" s="28"/>
      <c r="AE29" s="28"/>
      <c r="AF29" s="20"/>
      <c r="AG29" s="20"/>
      <c r="AH29" s="20"/>
      <c r="AI29" s="28"/>
    </row>
    <row r="30" spans="1:35" s="12" customFormat="1" ht="30" hidden="1" customHeight="1" x14ac:dyDescent="0.25">
      <c r="A30" s="65"/>
      <c r="B30" s="66"/>
      <c r="C30" s="66"/>
      <c r="D30" s="37" t="s">
        <v>97</v>
      </c>
      <c r="E30" s="28" t="s">
        <v>88</v>
      </c>
      <c r="F30" s="28" t="s">
        <v>50</v>
      </c>
      <c r="G30" s="31"/>
      <c r="H30" s="31"/>
      <c r="I30" s="28"/>
      <c r="J30" s="20">
        <v>4047993</v>
      </c>
      <c r="K30" s="20"/>
      <c r="L30" s="20"/>
      <c r="M30" s="20"/>
      <c r="N30" s="20"/>
      <c r="O30" s="35">
        <v>4047993</v>
      </c>
      <c r="P30" s="20">
        <v>4035122.38</v>
      </c>
      <c r="Q30" s="19">
        <f t="shared" si="6"/>
        <v>4047993</v>
      </c>
      <c r="R30" s="19">
        <f t="shared" ref="R30:R31" si="15">M30</f>
        <v>0</v>
      </c>
      <c r="S30" s="29">
        <f t="shared" si="11"/>
        <v>0</v>
      </c>
      <c r="T30" s="19">
        <f t="shared" si="12"/>
        <v>4047993</v>
      </c>
      <c r="U30" s="29">
        <f t="shared" si="13"/>
        <v>4035122.38</v>
      </c>
      <c r="V30" s="29">
        <f t="shared" si="3"/>
        <v>4035122.38</v>
      </c>
      <c r="W30" s="19">
        <f t="shared" si="14"/>
        <v>4035122.38</v>
      </c>
      <c r="X30" s="34"/>
      <c r="Y30" s="34"/>
      <c r="Z30" s="28"/>
      <c r="AA30" s="28"/>
      <c r="AB30" s="28"/>
      <c r="AC30" s="28"/>
      <c r="AD30" s="28"/>
      <c r="AE30" s="28"/>
      <c r="AF30" s="20"/>
      <c r="AG30" s="20"/>
      <c r="AH30" s="20"/>
      <c r="AI30" s="28"/>
    </row>
    <row r="31" spans="1:35" s="12" customFormat="1" ht="75" hidden="1" customHeight="1" x14ac:dyDescent="0.25">
      <c r="A31" s="65"/>
      <c r="B31" s="66"/>
      <c r="C31" s="66"/>
      <c r="D31" s="37" t="s">
        <v>98</v>
      </c>
      <c r="E31" s="28" t="s">
        <v>21</v>
      </c>
      <c r="F31" s="28" t="s">
        <v>50</v>
      </c>
      <c r="G31" s="31"/>
      <c r="H31" s="31"/>
      <c r="I31" s="28"/>
      <c r="J31" s="20">
        <v>16744401</v>
      </c>
      <c r="K31" s="20"/>
      <c r="L31" s="20"/>
      <c r="M31" s="20"/>
      <c r="N31" s="20"/>
      <c r="O31" s="20">
        <v>0</v>
      </c>
      <c r="P31" s="20">
        <v>0</v>
      </c>
      <c r="Q31" s="19">
        <f t="shared" si="6"/>
        <v>16744401</v>
      </c>
      <c r="R31" s="19">
        <f t="shared" si="15"/>
        <v>0</v>
      </c>
      <c r="S31" s="29">
        <f t="shared" si="11"/>
        <v>0</v>
      </c>
      <c r="T31" s="19">
        <f t="shared" si="12"/>
        <v>0</v>
      </c>
      <c r="U31" s="29">
        <f t="shared" si="13"/>
        <v>0</v>
      </c>
      <c r="V31" s="29">
        <f t="shared" si="3"/>
        <v>0</v>
      </c>
      <c r="W31" s="19">
        <f t="shared" si="14"/>
        <v>0</v>
      </c>
      <c r="X31" s="34"/>
      <c r="Y31" s="34"/>
      <c r="Z31" s="28"/>
      <c r="AA31" s="28"/>
      <c r="AB31" s="28"/>
      <c r="AC31" s="28"/>
      <c r="AD31" s="28"/>
      <c r="AE31" s="28"/>
      <c r="AF31" s="20"/>
      <c r="AG31" s="20"/>
      <c r="AH31" s="20"/>
      <c r="AI31" s="28" t="s">
        <v>99</v>
      </c>
    </row>
    <row r="32" spans="1:35" s="12" customFormat="1" ht="45" hidden="1" customHeight="1" x14ac:dyDescent="0.25">
      <c r="A32" s="65"/>
      <c r="B32" s="66"/>
      <c r="C32" s="66"/>
      <c r="D32" s="37" t="s">
        <v>100</v>
      </c>
      <c r="E32" s="28"/>
      <c r="F32" s="28"/>
      <c r="G32" s="31"/>
      <c r="H32" s="31"/>
      <c r="I32" s="28"/>
      <c r="J32" s="20">
        <v>0</v>
      </c>
      <c r="K32" s="20"/>
      <c r="L32" s="20"/>
      <c r="M32" s="20">
        <v>621070.89999997616</v>
      </c>
      <c r="N32" s="20"/>
      <c r="O32" s="20"/>
      <c r="P32" s="20"/>
      <c r="Q32" s="19">
        <f t="shared" si="6"/>
        <v>0</v>
      </c>
      <c r="R32" s="19">
        <v>0</v>
      </c>
      <c r="S32" s="29">
        <v>0</v>
      </c>
      <c r="T32" s="19">
        <f t="shared" si="12"/>
        <v>0</v>
      </c>
      <c r="U32" s="29">
        <f t="shared" si="13"/>
        <v>0</v>
      </c>
      <c r="V32" s="29">
        <f t="shared" si="3"/>
        <v>0</v>
      </c>
      <c r="W32" s="19">
        <f t="shared" si="14"/>
        <v>0</v>
      </c>
      <c r="X32" s="34"/>
      <c r="Y32" s="34"/>
      <c r="Z32" s="28"/>
      <c r="AA32" s="28"/>
      <c r="AB32" s="28"/>
      <c r="AC32" s="28"/>
      <c r="AD32" s="28"/>
      <c r="AE32" s="28"/>
      <c r="AF32" s="20"/>
      <c r="AG32" s="20" t="s">
        <v>101</v>
      </c>
      <c r="AH32" s="20" t="s">
        <v>102</v>
      </c>
      <c r="AI32" s="28" t="s">
        <v>103</v>
      </c>
    </row>
    <row r="33" spans="1:35" s="12" customFormat="1" ht="30" hidden="1" customHeight="1" x14ac:dyDescent="0.25">
      <c r="A33" s="65"/>
      <c r="B33" s="66"/>
      <c r="C33" s="66"/>
      <c r="D33" s="37" t="s">
        <v>105</v>
      </c>
      <c r="E33" s="28" t="s">
        <v>21</v>
      </c>
      <c r="F33" s="28" t="s">
        <v>81</v>
      </c>
      <c r="G33" s="31">
        <v>42009</v>
      </c>
      <c r="H33" s="31">
        <v>42098</v>
      </c>
      <c r="I33" s="28"/>
      <c r="J33" s="20">
        <v>5199996.54</v>
      </c>
      <c r="K33" s="20">
        <v>5199996.54</v>
      </c>
      <c r="L33" s="20"/>
      <c r="M33" s="20"/>
      <c r="N33" s="29">
        <v>5199996.54</v>
      </c>
      <c r="O33" s="35">
        <v>4276732.0599999996</v>
      </c>
      <c r="P33" s="20">
        <v>1776320.52</v>
      </c>
      <c r="Q33" s="19">
        <f t="shared" ref="Q33:R38" si="16">J33</f>
        <v>5199996.54</v>
      </c>
      <c r="R33" s="19">
        <f>Q33</f>
        <v>5199996.54</v>
      </c>
      <c r="S33" s="29">
        <f>N33</f>
        <v>5199996.54</v>
      </c>
      <c r="T33" s="19">
        <f t="shared" si="12"/>
        <v>4276732.0599999996</v>
      </c>
      <c r="U33" s="29">
        <f t="shared" si="13"/>
        <v>1776320.52</v>
      </c>
      <c r="V33" s="29">
        <f t="shared" si="3"/>
        <v>1776320.52</v>
      </c>
      <c r="W33" s="19">
        <f t="shared" si="14"/>
        <v>1776320.52</v>
      </c>
      <c r="X33" s="34">
        <v>0.45</v>
      </c>
      <c r="Y33" s="34">
        <v>0.41534529053475477</v>
      </c>
      <c r="Z33" s="28"/>
      <c r="AA33" s="28"/>
      <c r="AB33" s="28"/>
      <c r="AC33" s="28"/>
      <c r="AD33" s="28"/>
      <c r="AE33" s="28"/>
      <c r="AF33" s="20"/>
      <c r="AG33" s="20"/>
      <c r="AH33" s="20">
        <v>2500411.5399999996</v>
      </c>
      <c r="AI33" s="28"/>
    </row>
    <row r="34" spans="1:35" s="12" customFormat="1" ht="45" hidden="1" customHeight="1" x14ac:dyDescent="0.25">
      <c r="A34" s="65"/>
      <c r="B34" s="66"/>
      <c r="C34" s="66"/>
      <c r="D34" s="37" t="s">
        <v>106</v>
      </c>
      <c r="E34" s="28" t="s">
        <v>27</v>
      </c>
      <c r="F34" s="28" t="s">
        <v>81</v>
      </c>
      <c r="G34" s="31">
        <v>42009</v>
      </c>
      <c r="H34" s="31">
        <v>42073</v>
      </c>
      <c r="I34" s="28"/>
      <c r="J34" s="20">
        <v>800003.46</v>
      </c>
      <c r="K34" s="20">
        <v>800003.46</v>
      </c>
      <c r="L34" s="20"/>
      <c r="M34" s="20"/>
      <c r="N34" s="29">
        <v>800003.46</v>
      </c>
      <c r="O34" s="35">
        <v>795963.32</v>
      </c>
      <c r="P34" s="20">
        <v>452348.09</v>
      </c>
      <c r="Q34" s="19">
        <f t="shared" si="16"/>
        <v>800003.46</v>
      </c>
      <c r="R34" s="19">
        <f>Q34</f>
        <v>800003.46</v>
      </c>
      <c r="S34" s="29">
        <f>N34</f>
        <v>800003.46</v>
      </c>
      <c r="T34" s="19">
        <f t="shared" si="12"/>
        <v>795963.32</v>
      </c>
      <c r="U34" s="29">
        <f t="shared" si="13"/>
        <v>452348.09</v>
      </c>
      <c r="V34" s="29">
        <f t="shared" si="3"/>
        <v>452348.09</v>
      </c>
      <c r="W34" s="19">
        <f t="shared" si="14"/>
        <v>452348.09</v>
      </c>
      <c r="X34" s="34">
        <v>0.9</v>
      </c>
      <c r="Y34" s="34">
        <v>0.56830268259095162</v>
      </c>
      <c r="Z34" s="28"/>
      <c r="AA34" s="28"/>
      <c r="AB34" s="28"/>
      <c r="AC34" s="28"/>
      <c r="AD34" s="28"/>
      <c r="AE34" s="28"/>
      <c r="AF34" s="20"/>
      <c r="AG34" s="20"/>
      <c r="AH34" s="20">
        <v>343615.22999999992</v>
      </c>
      <c r="AI34" s="28"/>
    </row>
    <row r="35" spans="1:35" s="12" customFormat="1" ht="30.75" hidden="1" customHeight="1" x14ac:dyDescent="0.25">
      <c r="A35" s="65"/>
      <c r="B35" s="66"/>
      <c r="C35" s="66"/>
      <c r="D35" s="37" t="s">
        <v>108</v>
      </c>
      <c r="E35" s="28" t="s">
        <v>88</v>
      </c>
      <c r="F35" s="28" t="s">
        <v>85</v>
      </c>
      <c r="G35" s="31"/>
      <c r="H35" s="31"/>
      <c r="I35" s="28"/>
      <c r="J35" s="20">
        <v>2400000</v>
      </c>
      <c r="K35" s="20">
        <v>2400000</v>
      </c>
      <c r="L35" s="20"/>
      <c r="M35" s="20"/>
      <c r="N35" s="35">
        <v>2400000</v>
      </c>
      <c r="O35" s="35">
        <v>2400000</v>
      </c>
      <c r="P35" s="20">
        <v>1400000</v>
      </c>
      <c r="Q35" s="19">
        <f t="shared" si="16"/>
        <v>2400000</v>
      </c>
      <c r="R35" s="19">
        <f t="shared" si="16"/>
        <v>2400000</v>
      </c>
      <c r="S35" s="29">
        <f t="shared" ref="S35:S38" si="17">N35</f>
        <v>2400000</v>
      </c>
      <c r="T35" s="19">
        <f t="shared" si="12"/>
        <v>2400000</v>
      </c>
      <c r="U35" s="29">
        <f t="shared" si="13"/>
        <v>1400000</v>
      </c>
      <c r="V35" s="29">
        <f t="shared" si="3"/>
        <v>1400000</v>
      </c>
      <c r="W35" s="19">
        <f t="shared" si="14"/>
        <v>1400000</v>
      </c>
      <c r="X35" s="34">
        <f>W35/T35</f>
        <v>0.58333333333333337</v>
      </c>
      <c r="Y35" s="34">
        <f>W35/T35</f>
        <v>0.58333333333333337</v>
      </c>
      <c r="Z35" s="28"/>
      <c r="AA35" s="28"/>
      <c r="AB35" s="28" t="s">
        <v>109</v>
      </c>
      <c r="AC35" s="28">
        <v>90000388040</v>
      </c>
      <c r="AD35" s="28" t="s">
        <v>104</v>
      </c>
      <c r="AE35" s="28" t="s">
        <v>110</v>
      </c>
      <c r="AF35" s="20">
        <v>104.9</v>
      </c>
      <c r="AG35" s="20"/>
      <c r="AH35" s="20">
        <v>1000104.9</v>
      </c>
      <c r="AI35" s="28"/>
    </row>
    <row r="36" spans="1:35" s="12" customFormat="1" ht="63" hidden="1" customHeight="1" x14ac:dyDescent="0.25">
      <c r="A36" s="65"/>
      <c r="B36" s="66"/>
      <c r="C36" s="66"/>
      <c r="D36" s="21" t="s">
        <v>107</v>
      </c>
      <c r="E36" s="28" t="s">
        <v>21</v>
      </c>
      <c r="F36" s="28" t="s">
        <v>50</v>
      </c>
      <c r="G36" s="31"/>
      <c r="H36" s="31"/>
      <c r="I36" s="28"/>
      <c r="J36" s="20">
        <v>43000000</v>
      </c>
      <c r="K36" s="20">
        <v>43000000</v>
      </c>
      <c r="L36" s="20"/>
      <c r="M36" s="20"/>
      <c r="N36" s="20">
        <v>12930100</v>
      </c>
      <c r="O36" s="20">
        <v>31528121.239999998</v>
      </c>
      <c r="P36" s="20">
        <v>11721970.550000001</v>
      </c>
      <c r="Q36" s="19">
        <f t="shared" si="16"/>
        <v>43000000</v>
      </c>
      <c r="R36" s="19">
        <f t="shared" si="16"/>
        <v>43000000</v>
      </c>
      <c r="S36" s="29">
        <f t="shared" si="17"/>
        <v>12930100</v>
      </c>
      <c r="T36" s="19">
        <f t="shared" si="12"/>
        <v>31528121.239999998</v>
      </c>
      <c r="U36" s="29">
        <f t="shared" si="13"/>
        <v>11721970.550000001</v>
      </c>
      <c r="V36" s="29">
        <f t="shared" si="3"/>
        <v>11721970.550000001</v>
      </c>
      <c r="W36" s="19">
        <f t="shared" si="14"/>
        <v>11721970.550000001</v>
      </c>
      <c r="X36" s="34">
        <v>0.21199999999999999</v>
      </c>
      <c r="Y36" s="34">
        <v>0.37</v>
      </c>
      <c r="Z36" s="28"/>
      <c r="AA36" s="28" t="s">
        <v>50</v>
      </c>
      <c r="AB36" s="28" t="s">
        <v>51</v>
      </c>
      <c r="AC36" s="28" t="s">
        <v>111</v>
      </c>
      <c r="AD36" s="28" t="s">
        <v>92</v>
      </c>
      <c r="AE36" s="28" t="s">
        <v>112</v>
      </c>
      <c r="AF36" s="20">
        <v>505680.82</v>
      </c>
      <c r="AG36" s="20"/>
      <c r="AH36" s="20">
        <v>31772302.260000002</v>
      </c>
      <c r="AI36" s="28" t="s">
        <v>113</v>
      </c>
    </row>
    <row r="37" spans="1:35" s="12" customFormat="1" ht="30" hidden="1" customHeight="1" x14ac:dyDescent="0.25">
      <c r="A37" s="65"/>
      <c r="B37" s="66"/>
      <c r="C37" s="66"/>
      <c r="D37" s="37" t="s">
        <v>115</v>
      </c>
      <c r="E37" s="28" t="s">
        <v>88</v>
      </c>
      <c r="F37" s="28" t="s">
        <v>85</v>
      </c>
      <c r="G37" s="31"/>
      <c r="H37" s="31"/>
      <c r="I37" s="28"/>
      <c r="J37" s="20">
        <v>5500000</v>
      </c>
      <c r="K37" s="20">
        <v>5500000</v>
      </c>
      <c r="L37" s="20"/>
      <c r="M37" s="20"/>
      <c r="N37" s="20">
        <v>5500000</v>
      </c>
      <c r="O37" s="20">
        <v>5500000</v>
      </c>
      <c r="P37" s="20">
        <v>2766216.6</v>
      </c>
      <c r="Q37" s="19">
        <f t="shared" si="16"/>
        <v>5500000</v>
      </c>
      <c r="R37" s="19">
        <f>Q37</f>
        <v>5500000</v>
      </c>
      <c r="S37" s="29">
        <f t="shared" si="17"/>
        <v>5500000</v>
      </c>
      <c r="T37" s="19">
        <f t="shared" si="12"/>
        <v>5500000</v>
      </c>
      <c r="U37" s="29">
        <f t="shared" si="13"/>
        <v>2766216.6</v>
      </c>
      <c r="V37" s="29">
        <f t="shared" si="3"/>
        <v>2766216.6</v>
      </c>
      <c r="W37" s="19">
        <f t="shared" si="14"/>
        <v>2766216.6</v>
      </c>
      <c r="X37" s="34">
        <v>0.503</v>
      </c>
      <c r="Y37" s="34">
        <f>W37/T37</f>
        <v>0.50294847272727272</v>
      </c>
      <c r="Z37" s="28"/>
      <c r="AA37" s="28"/>
      <c r="AB37" s="28"/>
      <c r="AC37" s="28"/>
      <c r="AD37" s="28"/>
      <c r="AE37" s="28"/>
      <c r="AF37" s="20"/>
      <c r="AG37" s="20"/>
      <c r="AH37" s="20"/>
      <c r="AI37" s="28"/>
    </row>
    <row r="38" spans="1:35" s="12" customFormat="1" ht="30" hidden="1" customHeight="1" x14ac:dyDescent="0.25">
      <c r="A38" s="65"/>
      <c r="B38" s="66"/>
      <c r="C38" s="66"/>
      <c r="D38" s="37" t="s">
        <v>114</v>
      </c>
      <c r="E38" s="28" t="s">
        <v>21</v>
      </c>
      <c r="F38" s="28" t="s">
        <v>85</v>
      </c>
      <c r="G38" s="31">
        <v>41995</v>
      </c>
      <c r="H38" s="31">
        <v>42114</v>
      </c>
      <c r="I38" s="28"/>
      <c r="J38" s="20">
        <v>8500000</v>
      </c>
      <c r="K38" s="20">
        <v>8500000</v>
      </c>
      <c r="L38" s="20"/>
      <c r="M38" s="20"/>
      <c r="N38" s="20">
        <v>7100000</v>
      </c>
      <c r="O38" s="20">
        <v>7996318.4199999999</v>
      </c>
      <c r="P38" s="20">
        <v>4149882.75</v>
      </c>
      <c r="Q38" s="19">
        <f t="shared" si="16"/>
        <v>8500000</v>
      </c>
      <c r="R38" s="19">
        <f>Q38</f>
        <v>8500000</v>
      </c>
      <c r="S38" s="29">
        <f t="shared" si="17"/>
        <v>7100000</v>
      </c>
      <c r="T38" s="19">
        <f t="shared" si="12"/>
        <v>7996318.4199999999</v>
      </c>
      <c r="U38" s="29">
        <f t="shared" si="13"/>
        <v>4149882.75</v>
      </c>
      <c r="V38" s="29">
        <f t="shared" si="3"/>
        <v>4149882.75</v>
      </c>
      <c r="W38" s="19">
        <f t="shared" si="14"/>
        <v>4149882.75</v>
      </c>
      <c r="X38" s="34">
        <v>0.99</v>
      </c>
      <c r="Y38" s="34">
        <v>0.51900000000000002</v>
      </c>
      <c r="Z38" s="28"/>
      <c r="AA38" s="28"/>
      <c r="AB38" s="28"/>
      <c r="AC38" s="28"/>
      <c r="AD38" s="28"/>
      <c r="AE38" s="28"/>
      <c r="AF38" s="20"/>
      <c r="AG38" s="20"/>
      <c r="AH38" s="20"/>
      <c r="AI38" s="28"/>
    </row>
    <row r="39" spans="1:35" x14ac:dyDescent="0.25">
      <c r="A39" s="8"/>
      <c r="B39" s="8"/>
      <c r="C39" s="8"/>
      <c r="D39" s="8"/>
      <c r="E39" s="8"/>
      <c r="F39" s="8"/>
      <c r="J39" s="14">
        <f>SUBTOTAL(9,J10:J38)</f>
        <v>10409124</v>
      </c>
      <c r="K39" s="14">
        <f>SUBTOTAL(9,K10:K38)</f>
        <v>10409124</v>
      </c>
      <c r="N39" s="14">
        <f t="shared" ref="N39:W39" si="18">SUBTOTAL(9,N10:N38)</f>
        <v>10043650</v>
      </c>
      <c r="O39" s="14">
        <f t="shared" si="18"/>
        <v>10404776.199999999</v>
      </c>
      <c r="P39" s="14">
        <f t="shared" si="18"/>
        <v>9879499.4499999993</v>
      </c>
      <c r="Q39" s="14">
        <f t="shared" si="18"/>
        <v>10409124</v>
      </c>
      <c r="R39" s="14">
        <f t="shared" si="18"/>
        <v>10409124</v>
      </c>
      <c r="S39" s="14">
        <f t="shared" si="18"/>
        <v>10043650</v>
      </c>
      <c r="T39" s="14">
        <f t="shared" si="18"/>
        <v>10404776.199999999</v>
      </c>
      <c r="U39" s="14">
        <f t="shared" si="18"/>
        <v>9879499.4499999993</v>
      </c>
      <c r="V39" s="14">
        <f t="shared" si="18"/>
        <v>9879499.4499999993</v>
      </c>
      <c r="W39" s="14">
        <f t="shared" si="18"/>
        <v>9879499.4499999993</v>
      </c>
    </row>
    <row r="40" spans="1:35" x14ac:dyDescent="0.25">
      <c r="A40" s="8"/>
      <c r="B40" s="8"/>
      <c r="C40" s="8"/>
      <c r="D40" s="8"/>
      <c r="E40" s="8"/>
      <c r="F40" s="8"/>
      <c r="J40" s="7"/>
      <c r="K40" s="7"/>
      <c r="N40" s="7"/>
      <c r="O40" s="7"/>
      <c r="P40" s="7"/>
      <c r="Q40" s="7"/>
      <c r="R40" s="7"/>
      <c r="S40" s="7"/>
      <c r="T40" s="7"/>
      <c r="U40" s="7"/>
      <c r="V40" s="7"/>
      <c r="W40" s="7"/>
    </row>
    <row r="41" spans="1:35" x14ac:dyDescent="0.25">
      <c r="A41" s="8"/>
      <c r="B41" s="8"/>
      <c r="C41" s="8"/>
      <c r="D41" s="8"/>
      <c r="E41" s="8"/>
      <c r="F41" s="8"/>
      <c r="K41" s="7"/>
      <c r="O41" s="7"/>
      <c r="P41" s="7"/>
    </row>
    <row r="42" spans="1:35" x14ac:dyDescent="0.25">
      <c r="O42" s="7"/>
      <c r="P42" s="7"/>
      <c r="AH42" s="7"/>
    </row>
    <row r="43" spans="1:35" x14ac:dyDescent="0.25">
      <c r="I43" s="13"/>
      <c r="J43" s="14"/>
      <c r="P43" s="14"/>
      <c r="Q43" s="7"/>
    </row>
    <row r="44" spans="1:35" x14ac:dyDescent="0.25">
      <c r="I44" s="13"/>
      <c r="J44" s="14"/>
      <c r="K44" s="14"/>
      <c r="L44" s="15"/>
      <c r="P44" s="14"/>
      <c r="Q44" s="7"/>
    </row>
    <row r="45" spans="1:35" x14ac:dyDescent="0.25">
      <c r="I45" s="13"/>
      <c r="J45" s="14"/>
      <c r="K45" s="14"/>
      <c r="L45" s="15"/>
      <c r="P45" s="14"/>
      <c r="Q45" s="7"/>
    </row>
    <row r="46" spans="1:35" x14ac:dyDescent="0.25">
      <c r="I46" s="13"/>
      <c r="J46" s="14"/>
      <c r="K46" s="14"/>
      <c r="L46" s="15"/>
      <c r="P46" s="14"/>
      <c r="Q46" s="7"/>
    </row>
    <row r="47" spans="1:35" x14ac:dyDescent="0.25">
      <c r="I47" s="13"/>
      <c r="J47" s="14"/>
      <c r="K47" s="14"/>
      <c r="L47" s="15"/>
      <c r="P47" s="14"/>
      <c r="Q47" s="7"/>
    </row>
    <row r="48" spans="1:35" x14ac:dyDescent="0.25">
      <c r="I48" s="13"/>
      <c r="J48" s="14"/>
      <c r="K48" s="14"/>
      <c r="L48" s="15"/>
      <c r="P48" s="14"/>
      <c r="Q48" s="7"/>
    </row>
    <row r="49" spans="17:17" x14ac:dyDescent="0.25">
      <c r="Q49" s="7"/>
    </row>
    <row r="50" spans="17:17" x14ac:dyDescent="0.25">
      <c r="Q50" s="7"/>
    </row>
    <row r="51" spans="17:17" x14ac:dyDescent="0.25">
      <c r="Q51" s="14"/>
    </row>
  </sheetData>
  <sheetProtection password="D320" sheet="1" objects="1" scenarios="1" autoFilter="0"/>
  <autoFilter ref="A9:AI38">
    <filterColumn colId="0">
      <customFilters>
        <customFilter operator="notEqual" val=" "/>
      </customFilters>
    </filterColumn>
    <filterColumn colId="1">
      <filters>
        <filter val="2014"/>
      </filters>
    </filterColumn>
  </autoFilter>
  <mergeCells count="71">
    <mergeCell ref="A35:A36"/>
    <mergeCell ref="B35:B36"/>
    <mergeCell ref="C35:C36"/>
    <mergeCell ref="A37:A38"/>
    <mergeCell ref="B37:B38"/>
    <mergeCell ref="C37:C38"/>
    <mergeCell ref="A30:A32"/>
    <mergeCell ref="B30:B32"/>
    <mergeCell ref="C30:C32"/>
    <mergeCell ref="A33:A34"/>
    <mergeCell ref="B33:B34"/>
    <mergeCell ref="C33:C34"/>
    <mergeCell ref="AI10:AI11"/>
    <mergeCell ref="A25:A26"/>
    <mergeCell ref="B25:B26"/>
    <mergeCell ref="C25:C26"/>
    <mergeCell ref="A27:A29"/>
    <mergeCell ref="B27:B29"/>
    <mergeCell ref="C27:C29"/>
    <mergeCell ref="AC10:AC11"/>
    <mergeCell ref="AD10:AD11"/>
    <mergeCell ref="AE10:AE11"/>
    <mergeCell ref="AF10:AF11"/>
    <mergeCell ref="AG10:AG11"/>
    <mergeCell ref="AH10:AH11"/>
    <mergeCell ref="W10:W11"/>
    <mergeCell ref="X10:X11"/>
    <mergeCell ref="Y10:Y11"/>
    <mergeCell ref="AH8:AH9"/>
    <mergeCell ref="AI8:AI9"/>
    <mergeCell ref="AD8:AD9"/>
    <mergeCell ref="AE8:AE9"/>
    <mergeCell ref="AF8:AF9"/>
    <mergeCell ref="AG8:AG9"/>
    <mergeCell ref="A10:A11"/>
    <mergeCell ref="B10:B11"/>
    <mergeCell ref="C10:C11"/>
    <mergeCell ref="E10:E11"/>
    <mergeCell ref="F10:F11"/>
    <mergeCell ref="T10:T11"/>
    <mergeCell ref="U10:U11"/>
    <mergeCell ref="V10:V11"/>
    <mergeCell ref="AB8:AB9"/>
    <mergeCell ref="AC8:AC9"/>
    <mergeCell ref="Z8:AA8"/>
    <mergeCell ref="Z10:Z11"/>
    <mergeCell ref="AA10:AA11"/>
    <mergeCell ref="AB10:AB11"/>
    <mergeCell ref="M8:M9"/>
    <mergeCell ref="N8:N9"/>
    <mergeCell ref="O8:O9"/>
    <mergeCell ref="P8:P9"/>
    <mergeCell ref="Q8:X8"/>
    <mergeCell ref="L8:L9"/>
    <mergeCell ref="A8:A9"/>
    <mergeCell ref="B8:B9"/>
    <mergeCell ref="C8:C9"/>
    <mergeCell ref="D8:D9"/>
    <mergeCell ref="E8:E9"/>
    <mergeCell ref="F8:F9"/>
    <mergeCell ref="G8:G9"/>
    <mergeCell ref="H8:H9"/>
    <mergeCell ref="I8:I9"/>
    <mergeCell ref="J8:J9"/>
    <mergeCell ref="K8:K9"/>
    <mergeCell ref="N2:P2"/>
    <mergeCell ref="C3:I3"/>
    <mergeCell ref="N3:P3"/>
    <mergeCell ref="C4:E4"/>
    <mergeCell ref="G4:I5"/>
    <mergeCell ref="N4:P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4"/>
  <sheetViews>
    <sheetView showGridLines="0" topLeftCell="A8" zoomScale="85" zoomScaleNormal="85" workbookViewId="0">
      <pane xSplit="4" ySplit="2" topLeftCell="E10" activePane="bottomRight" state="frozen"/>
      <selection activeCell="A8" sqref="A8"/>
      <selection pane="topRight" activeCell="E8" sqref="E8"/>
      <selection pane="bottomLeft" activeCell="A10" sqref="A10"/>
      <selection pane="bottomRight" activeCell="D10" sqref="D10"/>
    </sheetView>
  </sheetViews>
  <sheetFormatPr baseColWidth="10" defaultColWidth="11.42578125" defaultRowHeight="15" x14ac:dyDescent="0.25"/>
  <cols>
    <col min="1" max="1" width="15.5703125" style="2" customWidth="1"/>
    <col min="2" max="2" width="10" style="2" customWidth="1"/>
    <col min="3" max="3" width="14.7109375" style="2" customWidth="1"/>
    <col min="4" max="4" width="36.140625" style="2" customWidth="1"/>
    <col min="5" max="5" width="14.85546875" style="2" customWidth="1"/>
    <col min="6" max="6" width="15.5703125" style="2" customWidth="1"/>
    <col min="7" max="8" width="15.28515625" style="2" customWidth="1"/>
    <col min="9" max="9" width="15.140625" style="2" hidden="1" customWidth="1"/>
    <col min="10" max="11" width="20.42578125" style="2" customWidth="1"/>
    <col min="12" max="12" width="20.42578125" style="8" hidden="1" customWidth="1"/>
    <col min="13" max="13" width="21.5703125" style="8" hidden="1" customWidth="1"/>
    <col min="14" max="14" width="23.7109375" style="2" customWidth="1"/>
    <col min="15" max="15" width="22" style="2" customWidth="1"/>
    <col min="16" max="16" width="19.5703125" style="2" customWidth="1"/>
    <col min="17" max="19" width="19.42578125" style="2" customWidth="1"/>
    <col min="20" max="20" width="20.7109375" style="2" customWidth="1"/>
    <col min="21" max="21" width="18.42578125" style="2" customWidth="1"/>
    <col min="22" max="23" width="20.7109375" style="2" customWidth="1"/>
    <col min="24" max="25" width="11.42578125" style="2" customWidth="1"/>
    <col min="26" max="26" width="27.28515625" style="2" customWidth="1"/>
    <col min="27" max="27" width="18.85546875" style="2" customWidth="1"/>
    <col min="28" max="28" width="21.42578125" style="2" customWidth="1"/>
    <col min="29" max="29" width="37.42578125" style="2" customWidth="1"/>
    <col min="30" max="30" width="22.7109375" style="2" customWidth="1"/>
    <col min="31" max="31" width="26" style="2" customWidth="1"/>
    <col min="32" max="32" width="18.85546875" style="2" customWidth="1"/>
    <col min="33" max="33" width="19.28515625" style="2" customWidth="1"/>
    <col min="34" max="34" width="24.28515625" style="2" customWidth="1"/>
    <col min="35" max="35" width="93.5703125" style="2" customWidth="1"/>
    <col min="36" max="16384" width="11.42578125" style="2"/>
  </cols>
  <sheetData>
    <row r="2" spans="1:35" x14ac:dyDescent="0.25">
      <c r="M2" s="9"/>
      <c r="N2" s="51" t="s">
        <v>24</v>
      </c>
      <c r="O2" s="51"/>
      <c r="P2" s="51"/>
    </row>
    <row r="3" spans="1:35" x14ac:dyDescent="0.25">
      <c r="C3" s="52" t="s">
        <v>116</v>
      </c>
      <c r="D3" s="52"/>
      <c r="E3" s="52"/>
      <c r="F3" s="52"/>
      <c r="G3" s="52"/>
      <c r="H3" s="52"/>
      <c r="I3" s="52"/>
      <c r="J3" s="49"/>
      <c r="K3" s="49"/>
      <c r="L3" s="10"/>
      <c r="M3" s="9"/>
      <c r="N3" s="51" t="s">
        <v>25</v>
      </c>
      <c r="O3" s="51"/>
      <c r="P3" s="51"/>
      <c r="Q3" s="49"/>
      <c r="R3" s="49"/>
      <c r="S3" s="49"/>
      <c r="T3" s="49"/>
      <c r="U3" s="49"/>
      <c r="V3" s="49"/>
      <c r="W3" s="49"/>
      <c r="X3" s="49"/>
      <c r="Y3" s="49"/>
    </row>
    <row r="4" spans="1:35" x14ac:dyDescent="0.25">
      <c r="C4" s="52" t="s">
        <v>4</v>
      </c>
      <c r="D4" s="52"/>
      <c r="E4" s="52"/>
      <c r="G4" s="53" t="s">
        <v>49</v>
      </c>
      <c r="H4" s="53"/>
      <c r="I4" s="53"/>
      <c r="J4" s="3"/>
      <c r="K4" s="3"/>
      <c r="L4" s="11"/>
      <c r="M4" s="9"/>
      <c r="N4" s="51" t="s">
        <v>26</v>
      </c>
      <c r="O4" s="51"/>
      <c r="P4" s="51"/>
      <c r="Q4" s="4"/>
      <c r="R4" s="4"/>
      <c r="S4" s="4"/>
      <c r="T4" s="4"/>
      <c r="U4" s="4"/>
      <c r="V4" s="4"/>
      <c r="W4" s="4"/>
      <c r="X4" s="4"/>
      <c r="Y4" s="4"/>
    </row>
    <row r="5" spans="1:35" x14ac:dyDescent="0.25">
      <c r="C5" s="5" t="s">
        <v>5</v>
      </c>
      <c r="G5" s="53"/>
      <c r="H5" s="53"/>
      <c r="I5" s="53"/>
      <c r="J5" s="3"/>
      <c r="K5" s="3"/>
      <c r="L5" s="11"/>
      <c r="M5" s="11"/>
      <c r="N5" s="3"/>
    </row>
    <row r="6" spans="1:35" x14ac:dyDescent="0.25">
      <c r="C6" s="5"/>
    </row>
    <row r="8" spans="1:35" s="6" customFormat="1" ht="16.5" customHeight="1" thickBot="1" x14ac:dyDescent="0.3">
      <c r="A8" s="54" t="s">
        <v>0</v>
      </c>
      <c r="B8" s="55" t="s">
        <v>28</v>
      </c>
      <c r="C8" s="50" t="s">
        <v>1</v>
      </c>
      <c r="D8" s="50" t="s">
        <v>2</v>
      </c>
      <c r="E8" s="50" t="s">
        <v>3</v>
      </c>
      <c r="F8" s="50" t="s">
        <v>12</v>
      </c>
      <c r="G8" s="57" t="s">
        <v>31</v>
      </c>
      <c r="H8" s="54" t="s">
        <v>32</v>
      </c>
      <c r="I8" s="58" t="s">
        <v>20</v>
      </c>
      <c r="J8" s="50" t="s">
        <v>19</v>
      </c>
      <c r="K8" s="55" t="s">
        <v>76</v>
      </c>
      <c r="L8" s="55" t="s">
        <v>77</v>
      </c>
      <c r="M8" s="55" t="s">
        <v>78</v>
      </c>
      <c r="N8" s="55" t="s">
        <v>22</v>
      </c>
      <c r="O8" s="50" t="s">
        <v>7</v>
      </c>
      <c r="P8" s="50" t="s">
        <v>6</v>
      </c>
      <c r="Q8" s="60" t="s">
        <v>117</v>
      </c>
      <c r="R8" s="61"/>
      <c r="S8" s="61"/>
      <c r="T8" s="61"/>
      <c r="U8" s="61"/>
      <c r="V8" s="61"/>
      <c r="W8" s="61"/>
      <c r="X8" s="62"/>
      <c r="Y8" s="48"/>
      <c r="Z8" s="56" t="s">
        <v>10</v>
      </c>
      <c r="AA8" s="56"/>
      <c r="AB8" s="58" t="s">
        <v>23</v>
      </c>
      <c r="AC8" s="63" t="s">
        <v>13</v>
      </c>
      <c r="AD8" s="63" t="s">
        <v>14</v>
      </c>
      <c r="AE8" s="55" t="s">
        <v>15</v>
      </c>
      <c r="AF8" s="55" t="s">
        <v>16</v>
      </c>
      <c r="AG8" s="55" t="s">
        <v>17</v>
      </c>
      <c r="AH8" s="55" t="s">
        <v>18</v>
      </c>
      <c r="AI8" s="63" t="s">
        <v>79</v>
      </c>
    </row>
    <row r="9" spans="1:35" s="6" customFormat="1" ht="31.5" x14ac:dyDescent="0.25">
      <c r="A9" s="54"/>
      <c r="B9" s="50"/>
      <c r="C9" s="50"/>
      <c r="D9" s="50"/>
      <c r="E9" s="50"/>
      <c r="F9" s="50"/>
      <c r="G9" s="57"/>
      <c r="H9" s="54"/>
      <c r="I9" s="59"/>
      <c r="J9" s="50"/>
      <c r="K9" s="55"/>
      <c r="L9" s="55"/>
      <c r="M9" s="55"/>
      <c r="N9" s="55"/>
      <c r="O9" s="50"/>
      <c r="P9" s="50"/>
      <c r="Q9" s="47" t="s">
        <v>34</v>
      </c>
      <c r="R9" s="47" t="s">
        <v>35</v>
      </c>
      <c r="S9" s="47" t="s">
        <v>36</v>
      </c>
      <c r="T9" s="47" t="s">
        <v>37</v>
      </c>
      <c r="U9" s="47" t="s">
        <v>38</v>
      </c>
      <c r="V9" s="47" t="s">
        <v>6</v>
      </c>
      <c r="W9" s="47" t="s">
        <v>39</v>
      </c>
      <c r="X9" s="47" t="s">
        <v>8</v>
      </c>
      <c r="Y9" s="47" t="s">
        <v>9</v>
      </c>
      <c r="Z9" s="1" t="s">
        <v>11</v>
      </c>
      <c r="AA9" s="1" t="s">
        <v>1</v>
      </c>
      <c r="AB9" s="59"/>
      <c r="AC9" s="64"/>
      <c r="AD9" s="64"/>
      <c r="AE9" s="55"/>
      <c r="AF9" s="55"/>
      <c r="AG9" s="55"/>
      <c r="AH9" s="55"/>
      <c r="AI9" s="64"/>
    </row>
    <row r="10" spans="1:35" s="12" customFormat="1" ht="30" customHeight="1" x14ac:dyDescent="0.25">
      <c r="A10" s="40" t="s">
        <v>33</v>
      </c>
      <c r="B10" s="33">
        <v>2015</v>
      </c>
      <c r="C10" s="33" t="s">
        <v>119</v>
      </c>
      <c r="D10" s="74" t="s">
        <v>120</v>
      </c>
      <c r="E10" s="33" t="s">
        <v>21</v>
      </c>
      <c r="F10" s="33"/>
      <c r="G10" s="41"/>
      <c r="H10" s="41"/>
      <c r="I10" s="46"/>
      <c r="J10" s="36">
        <v>9686700</v>
      </c>
      <c r="K10" s="36"/>
      <c r="L10" s="20"/>
      <c r="M10" s="20"/>
      <c r="N10" s="36"/>
      <c r="O10" s="36"/>
      <c r="P10" s="36"/>
      <c r="Q10" s="39">
        <f t="shared" ref="Q10:R11" si="0">J10</f>
        <v>9686700</v>
      </c>
      <c r="R10" s="39">
        <f t="shared" si="0"/>
        <v>0</v>
      </c>
      <c r="S10" s="38">
        <f t="shared" ref="S10:S11" si="1">R10</f>
        <v>0</v>
      </c>
      <c r="T10" s="39">
        <f t="shared" ref="T10:T11" si="2">O10</f>
        <v>0</v>
      </c>
      <c r="U10" s="38">
        <f t="shared" ref="U10:U11" si="3">V10</f>
        <v>0</v>
      </c>
      <c r="V10" s="38">
        <f t="shared" ref="V10:V11" si="4">P10</f>
        <v>0</v>
      </c>
      <c r="W10" s="39">
        <f t="shared" ref="W10:W11" si="5">V10</f>
        <v>0</v>
      </c>
      <c r="X10" s="44"/>
      <c r="Y10" s="44"/>
      <c r="Z10" s="33"/>
      <c r="AA10" s="33"/>
      <c r="AB10" s="33"/>
      <c r="AC10" s="33"/>
      <c r="AD10" s="33"/>
      <c r="AE10" s="33"/>
      <c r="AF10" s="36"/>
      <c r="AG10" s="36"/>
      <c r="AH10" s="36"/>
      <c r="AI10" s="33"/>
    </row>
    <row r="11" spans="1:35" s="12" customFormat="1" ht="30" customHeight="1" x14ac:dyDescent="0.25">
      <c r="A11" s="40" t="s">
        <v>33</v>
      </c>
      <c r="B11" s="33">
        <v>2015</v>
      </c>
      <c r="C11" s="33" t="s">
        <v>119</v>
      </c>
      <c r="D11" s="74" t="s">
        <v>121</v>
      </c>
      <c r="E11" s="33" t="s">
        <v>27</v>
      </c>
      <c r="F11" s="33"/>
      <c r="G11" s="41"/>
      <c r="H11" s="41"/>
      <c r="I11" s="46"/>
      <c r="J11" s="36">
        <v>1076334</v>
      </c>
      <c r="K11" s="36"/>
      <c r="L11" s="20"/>
      <c r="M11" s="20"/>
      <c r="N11" s="36"/>
      <c r="O11" s="36"/>
      <c r="P11" s="36"/>
      <c r="Q11" s="39">
        <f t="shared" si="0"/>
        <v>1076334</v>
      </c>
      <c r="R11" s="39">
        <f t="shared" si="0"/>
        <v>0</v>
      </c>
      <c r="S11" s="38">
        <f t="shared" si="1"/>
        <v>0</v>
      </c>
      <c r="T11" s="39">
        <f t="shared" si="2"/>
        <v>0</v>
      </c>
      <c r="U11" s="38">
        <f t="shared" si="3"/>
        <v>0</v>
      </c>
      <c r="V11" s="38">
        <f t="shared" si="4"/>
        <v>0</v>
      </c>
      <c r="W11" s="39">
        <f t="shared" si="5"/>
        <v>0</v>
      </c>
      <c r="X11" s="44"/>
      <c r="Y11" s="44"/>
      <c r="Z11" s="33"/>
      <c r="AA11" s="33"/>
      <c r="AB11" s="33"/>
      <c r="AC11" s="33"/>
      <c r="AD11" s="33"/>
      <c r="AE11" s="33"/>
      <c r="AF11" s="36"/>
      <c r="AG11" s="36"/>
      <c r="AH11" s="36"/>
      <c r="AI11" s="33"/>
    </row>
    <row r="12" spans="1:35" x14ac:dyDescent="0.25">
      <c r="A12" s="8"/>
      <c r="B12" s="8"/>
      <c r="C12" s="8"/>
      <c r="D12" s="8"/>
      <c r="E12" s="8"/>
      <c r="F12" s="8"/>
      <c r="J12" s="14">
        <f>SUBTOTAL(9,J10:J11)</f>
        <v>10763034</v>
      </c>
      <c r="K12" s="14">
        <f>SUBTOTAL(9,K10:K11)</f>
        <v>0</v>
      </c>
      <c r="N12" s="14">
        <f>SUBTOTAL(9,N10:N11)</f>
        <v>0</v>
      </c>
      <c r="O12" s="14">
        <f>SUBTOTAL(9,O10:O11)</f>
        <v>0</v>
      </c>
      <c r="P12" s="14">
        <f>SUBTOTAL(9,P10:P11)</f>
        <v>0</v>
      </c>
      <c r="Q12" s="14">
        <f>SUBTOTAL(9,Q10:Q11)</f>
        <v>10763034</v>
      </c>
      <c r="R12" s="14">
        <f>SUBTOTAL(9,R10:R11)</f>
        <v>0</v>
      </c>
      <c r="S12" s="14">
        <f>SUBTOTAL(9,S10:S11)</f>
        <v>0</v>
      </c>
      <c r="T12" s="14">
        <f>SUBTOTAL(9,T10:T11)</f>
        <v>0</v>
      </c>
      <c r="U12" s="14">
        <f>SUBTOTAL(9,U10:U11)</f>
        <v>0</v>
      </c>
      <c r="V12" s="14">
        <f>SUBTOTAL(9,V10:V11)</f>
        <v>0</v>
      </c>
      <c r="W12" s="14">
        <f>SUBTOTAL(9,W10:W11)</f>
        <v>0</v>
      </c>
    </row>
    <row r="13" spans="1:35" x14ac:dyDescent="0.25">
      <c r="A13" s="8"/>
      <c r="B13" s="8"/>
      <c r="C13" s="8"/>
      <c r="D13" s="8"/>
      <c r="E13" s="8"/>
      <c r="F13" s="8"/>
      <c r="J13" s="7"/>
      <c r="K13" s="7"/>
      <c r="N13" s="7"/>
      <c r="O13" s="7"/>
      <c r="P13" s="7"/>
      <c r="Q13" s="7"/>
      <c r="R13" s="7"/>
      <c r="S13" s="7"/>
      <c r="T13" s="7"/>
      <c r="U13" s="7"/>
      <c r="V13" s="7"/>
      <c r="W13" s="7"/>
    </row>
    <row r="14" spans="1:35" x14ac:dyDescent="0.25">
      <c r="A14" s="8"/>
      <c r="B14" s="8"/>
      <c r="C14" s="8"/>
      <c r="D14" s="8"/>
      <c r="E14" s="8"/>
      <c r="F14" s="8"/>
      <c r="K14" s="7"/>
      <c r="O14" s="7"/>
      <c r="P14" s="7"/>
    </row>
    <row r="15" spans="1:35" x14ac:dyDescent="0.25">
      <c r="O15" s="7"/>
      <c r="P15" s="7"/>
      <c r="AH15" s="7"/>
    </row>
    <row r="16" spans="1:35" x14ac:dyDescent="0.25">
      <c r="I16" s="13"/>
      <c r="J16" s="14"/>
      <c r="P16" s="14"/>
      <c r="Q16" s="7"/>
    </row>
    <row r="17" spans="9:17" x14ac:dyDescent="0.25">
      <c r="I17" s="13"/>
      <c r="J17" s="14"/>
      <c r="K17" s="14"/>
      <c r="L17" s="15"/>
      <c r="P17" s="14"/>
      <c r="Q17" s="7"/>
    </row>
    <row r="18" spans="9:17" x14ac:dyDescent="0.25">
      <c r="I18" s="13"/>
      <c r="J18" s="14"/>
      <c r="K18" s="14"/>
      <c r="L18" s="15"/>
      <c r="P18" s="14"/>
      <c r="Q18" s="7"/>
    </row>
    <row r="19" spans="9:17" x14ac:dyDescent="0.25">
      <c r="I19" s="13"/>
      <c r="J19" s="14"/>
      <c r="K19" s="14"/>
      <c r="L19" s="15"/>
      <c r="P19" s="14"/>
      <c r="Q19" s="7"/>
    </row>
    <row r="20" spans="9:17" x14ac:dyDescent="0.25">
      <c r="I20" s="13"/>
      <c r="J20" s="14"/>
      <c r="K20" s="14"/>
      <c r="L20" s="15"/>
      <c r="P20" s="14"/>
      <c r="Q20" s="7"/>
    </row>
    <row r="21" spans="9:17" x14ac:dyDescent="0.25">
      <c r="I21" s="13"/>
      <c r="J21" s="14"/>
      <c r="K21" s="14"/>
      <c r="L21" s="15"/>
      <c r="P21" s="14"/>
      <c r="Q21" s="7"/>
    </row>
    <row r="22" spans="9:17" x14ac:dyDescent="0.25">
      <c r="Q22" s="7"/>
    </row>
    <row r="23" spans="9:17" x14ac:dyDescent="0.25">
      <c r="Q23" s="7"/>
    </row>
    <row r="24" spans="9:17" x14ac:dyDescent="0.25">
      <c r="Q24" s="14"/>
    </row>
  </sheetData>
  <sheetProtection password="D320" sheet="1" objects="1" scenarios="1" autoFilter="0"/>
  <autoFilter ref="A9:AI11"/>
  <mergeCells count="32">
    <mergeCell ref="AH8:AH9"/>
    <mergeCell ref="AI8:AI9"/>
    <mergeCell ref="AB8:AB9"/>
    <mergeCell ref="AC8:AC9"/>
    <mergeCell ref="AD8:AD9"/>
    <mergeCell ref="AE8:AE9"/>
    <mergeCell ref="AF8:AF9"/>
    <mergeCell ref="AG8:AG9"/>
    <mergeCell ref="M8:M9"/>
    <mergeCell ref="N8:N9"/>
    <mergeCell ref="O8:O9"/>
    <mergeCell ref="P8:P9"/>
    <mergeCell ref="Q8:X8"/>
    <mergeCell ref="Z8:AA8"/>
    <mergeCell ref="G8:G9"/>
    <mergeCell ref="H8:H9"/>
    <mergeCell ref="I8:I9"/>
    <mergeCell ref="J8:J9"/>
    <mergeCell ref="K8:K9"/>
    <mergeCell ref="L8:L9"/>
    <mergeCell ref="A8:A9"/>
    <mergeCell ref="B8:B9"/>
    <mergeCell ref="C8:C9"/>
    <mergeCell ref="D8:D9"/>
    <mergeCell ref="E8:E9"/>
    <mergeCell ref="F8:F9"/>
    <mergeCell ref="N2:P2"/>
    <mergeCell ref="C3:I3"/>
    <mergeCell ref="N3:P3"/>
    <mergeCell ref="C4:E4"/>
    <mergeCell ref="G4:I5"/>
    <mergeCell ref="N4:P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2013</vt:lpstr>
      <vt:lpstr>2014</vt:lpstr>
      <vt:lpstr>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asocial</dc:creator>
  <cp:lastModifiedBy>Gustavo Rosiles Sanchez</cp:lastModifiedBy>
  <cp:lastPrinted>2014-04-23T16:13:20Z</cp:lastPrinted>
  <dcterms:created xsi:type="dcterms:W3CDTF">2014-02-18T15:37:39Z</dcterms:created>
  <dcterms:modified xsi:type="dcterms:W3CDTF">2015-11-09T20:07:41Z</dcterms:modified>
</cp:coreProperties>
</file>